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DieseArbeitsmappe" autoCompressPictures="0"/>
  <mc:AlternateContent xmlns:mc="http://schemas.openxmlformats.org/markup-compatibility/2006">
    <mc:Choice Requires="x15">
      <x15ac:absPath xmlns:x15ac="http://schemas.microsoft.com/office/spreadsheetml/2010/11/ac" url="C:\Users\wpr040\Desktop\"/>
    </mc:Choice>
  </mc:AlternateContent>
  <xr:revisionPtr revIDLastSave="0" documentId="8_{C5395657-13D8-45D6-AFFD-9BB1E83CB253}" xr6:coauthVersionLast="47" xr6:coauthVersionMax="47" xr10:uidLastSave="{00000000-0000-0000-0000-000000000000}"/>
  <workbookProtection lockStructure="1"/>
  <bookViews>
    <workbookView xWindow="-120" yWindow="-120" windowWidth="29040" windowHeight="15840" tabRatio="960" xr2:uid="{00000000-000D-0000-FFFF-FFFF00000000}"/>
  </bookViews>
  <sheets>
    <sheet name="AnrechnungsFormular" sheetId="28" r:id="rId1"/>
    <sheet name="WiInf Bachelor 2023" sheetId="9" r:id="rId2"/>
    <sheet name="WiInf Master 2010" sheetId="8" r:id="rId3"/>
    <sheet name="StdgKonfiguration" sheetId="27" state="hidden" r:id="rId4"/>
  </sheets>
  <definedNames>
    <definedName name="_xlnm._FilterDatabase" localSheetId="0" hidden="1">AnrechnungsFormular!$A$15:$A$59</definedName>
    <definedName name="_xlnm.Print_Area" localSheetId="0">AnrechnungsFormular!$A$1:$N$125</definedName>
    <definedName name="ExterneDaten_3" localSheetId="2" hidden="1">'WiInf Master 2010'!$A$1:$F$55</definedName>
    <definedName name="ExterneDaten_4" localSheetId="1" hidden="1">'WiInf Bachelor 2023'!$A$1:$F$54</definedName>
    <definedName name="Studiengang">AnrechnungsFormular!$D$12</definedName>
    <definedName name="Studiengänge">ListeStudiengaenge[Studiengangkürzel]</definedName>
    <definedName name="Z_38361E96_C2A6_4991_ACAC_0C359CB3CB75_.wvu.FilterData" localSheetId="0" hidden="1">AnrechnungsFormular!$A$15:$A$59</definedName>
    <definedName name="Z_38361E96_C2A6_4991_ACAC_0C359CB3CB75_.wvu.PrintArea" localSheetId="0" hidden="1">AnrechnungsFormular!$A$1:$N$124</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8" i="27" l="1"/>
  <c r="J38" i="27" s="1"/>
  <c r="G39" i="27"/>
  <c r="J39" i="27" s="1"/>
  <c r="G40" i="27"/>
  <c r="J40" i="27" s="1"/>
  <c r="G41" i="27"/>
  <c r="J41" i="27" s="1"/>
  <c r="G42" i="27"/>
  <c r="J42" i="27" s="1"/>
  <c r="G43" i="27"/>
  <c r="J43" i="27" s="1"/>
  <c r="G44" i="27"/>
  <c r="J44" i="27" s="1"/>
  <c r="H38" i="27"/>
  <c r="H39" i="27"/>
  <c r="H40" i="27"/>
  <c r="H41" i="27"/>
  <c r="H42" i="27"/>
  <c r="H43" i="27"/>
  <c r="H44" i="27"/>
  <c r="A120" i="28"/>
  <c r="J2" i="28" l="1"/>
  <c r="H17" i="28" l="1"/>
  <c r="H18" i="28"/>
  <c r="H19" i="28"/>
  <c r="H20" i="28"/>
  <c r="H21" i="28"/>
  <c r="H22" i="28"/>
  <c r="H23" i="28"/>
  <c r="H24" i="28"/>
  <c r="H25" i="28"/>
  <c r="H26" i="28"/>
  <c r="H27" i="28"/>
  <c r="H28" i="28"/>
  <c r="H29" i="28"/>
  <c r="H30" i="28"/>
  <c r="H31" i="28"/>
  <c r="H32" i="28"/>
  <c r="H33" i="28"/>
  <c r="H34" i="28"/>
  <c r="H35" i="28"/>
  <c r="H36" i="28"/>
  <c r="H37" i="28"/>
  <c r="H38" i="28"/>
  <c r="H39" i="28"/>
  <c r="H40" i="28"/>
  <c r="H41" i="28"/>
  <c r="H42" i="28"/>
  <c r="H43" i="28"/>
  <c r="H44" i="28"/>
  <c r="H45" i="28"/>
  <c r="H46" i="28"/>
  <c r="H47" i="28"/>
  <c r="H48" i="28"/>
  <c r="H49" i="28"/>
  <c r="H50" i="28"/>
  <c r="H51" i="28"/>
  <c r="H52" i="28"/>
  <c r="H53" i="28"/>
  <c r="H54" i="28"/>
  <c r="H55" i="28"/>
  <c r="H16" i="28"/>
  <c r="I60" i="28" l="1"/>
  <c r="C38" i="27" l="1"/>
  <c r="F38" i="27" s="1"/>
  <c r="I38" i="27" s="1"/>
  <c r="C39" i="27"/>
  <c r="F39" i="27" s="1"/>
  <c r="I39" i="27" s="1"/>
  <c r="C40" i="27"/>
  <c r="F40" i="27" s="1"/>
  <c r="I40" i="27" s="1"/>
  <c r="C41" i="27"/>
  <c r="F41" i="27" s="1"/>
  <c r="I41" i="27" s="1"/>
  <c r="C42" i="27"/>
  <c r="F42" i="27" s="1"/>
  <c r="I42" i="27" s="1"/>
  <c r="C43" i="27"/>
  <c r="F43" i="27" s="1"/>
  <c r="I43" i="27" s="1"/>
  <c r="C44" i="27"/>
  <c r="F44" i="27" s="1"/>
  <c r="I44" i="27" s="1"/>
  <c r="F15" i="27"/>
  <c r="G15" i="27"/>
  <c r="H15" i="27"/>
  <c r="I15" i="27"/>
  <c r="J15" i="27"/>
  <c r="K15" i="27"/>
  <c r="K58" i="28"/>
  <c r="K36" i="27" l="1"/>
  <c r="L36" i="27"/>
  <c r="K37" i="27"/>
  <c r="L37" i="27"/>
  <c r="K38" i="27"/>
  <c r="L38" i="27"/>
  <c r="K39" i="27"/>
  <c r="L39" i="27"/>
  <c r="K40" i="27"/>
  <c r="L40" i="27"/>
  <c r="K41" i="27"/>
  <c r="L41" i="27"/>
  <c r="K42" i="27"/>
  <c r="L42" i="27"/>
  <c r="K43" i="27"/>
  <c r="L43" i="27"/>
  <c r="K44" i="27"/>
  <c r="L44" i="27"/>
  <c r="M55" i="28"/>
  <c r="I55" i="28"/>
  <c r="J55" i="28" s="1"/>
  <c r="M54" i="28"/>
  <c r="I54" i="28"/>
  <c r="J54" i="28" s="1"/>
  <c r="M53" i="28"/>
  <c r="I53" i="28"/>
  <c r="J53" i="28" s="1"/>
  <c r="M52" i="28"/>
  <c r="I52" i="28"/>
  <c r="J52" i="28" s="1"/>
  <c r="M51" i="28"/>
  <c r="I51" i="28"/>
  <c r="J51" i="28" s="1"/>
  <c r="M50" i="28"/>
  <c r="I50" i="28"/>
  <c r="J50" i="28" s="1"/>
  <c r="M49" i="28"/>
  <c r="I49" i="28"/>
  <c r="J49" i="28" s="1"/>
  <c r="M48" i="28"/>
  <c r="I48" i="28"/>
  <c r="J48" i="28" s="1"/>
  <c r="M47" i="28"/>
  <c r="I47" i="28"/>
  <c r="J47" i="28" s="1"/>
  <c r="M46" i="28"/>
  <c r="I46" i="28"/>
  <c r="J46" i="28" s="1"/>
  <c r="M45" i="28"/>
  <c r="I45" i="28"/>
  <c r="J45" i="28" s="1"/>
  <c r="M44" i="28"/>
  <c r="I44" i="28"/>
  <c r="J44" i="28" s="1"/>
  <c r="M43" i="28"/>
  <c r="I43" i="28"/>
  <c r="J43" i="28" s="1"/>
  <c r="M42" i="28"/>
  <c r="I42" i="28"/>
  <c r="J42" i="28" s="1"/>
  <c r="M41" i="28"/>
  <c r="I41" i="28"/>
  <c r="J41" i="28" s="1"/>
  <c r="M40" i="28"/>
  <c r="I40" i="28"/>
  <c r="J40" i="28" s="1"/>
  <c r="M39" i="28"/>
  <c r="I39" i="28"/>
  <c r="J39" i="28" s="1"/>
  <c r="M38" i="28"/>
  <c r="I38" i="28"/>
  <c r="J38" i="28" s="1"/>
  <c r="M37" i="28"/>
  <c r="I37" i="28"/>
  <c r="J37" i="28" s="1"/>
  <c r="M36" i="28"/>
  <c r="I36" i="28"/>
  <c r="J36" i="28" s="1"/>
  <c r="M35" i="28"/>
  <c r="I35" i="28"/>
  <c r="J35" i="28" s="1"/>
  <c r="M34" i="28"/>
  <c r="I34" i="28"/>
  <c r="J34" i="28" s="1"/>
  <c r="M33" i="28"/>
  <c r="I33" i="28"/>
  <c r="J33" i="28" s="1"/>
  <c r="M32" i="28"/>
  <c r="I32" i="28"/>
  <c r="J32" i="28" s="1"/>
  <c r="M31" i="28"/>
  <c r="I31" i="28"/>
  <c r="J31" i="28" s="1"/>
  <c r="M30" i="28"/>
  <c r="I30" i="28"/>
  <c r="J30" i="28" s="1"/>
  <c r="M29" i="28"/>
  <c r="I29" i="28"/>
  <c r="J29" i="28" s="1"/>
  <c r="M28" i="28"/>
  <c r="I28" i="28"/>
  <c r="J28" i="28" s="1"/>
  <c r="M27" i="28"/>
  <c r="I27" i="28"/>
  <c r="J27" i="28" s="1"/>
  <c r="M26" i="28"/>
  <c r="I26" i="28"/>
  <c r="J26" i="28" s="1"/>
  <c r="M25" i="28"/>
  <c r="I25" i="28"/>
  <c r="J25" i="28" s="1"/>
  <c r="M24" i="28"/>
  <c r="I24" i="28"/>
  <c r="J24" i="28" s="1"/>
  <c r="M23" i="28"/>
  <c r="I23" i="28"/>
  <c r="J23" i="28" s="1"/>
  <c r="M22" i="28"/>
  <c r="I22" i="28"/>
  <c r="J22" i="28" s="1"/>
  <c r="M21" i="28"/>
  <c r="I21" i="28"/>
  <c r="J21" i="28" s="1"/>
  <c r="M20" i="28"/>
  <c r="I20" i="28"/>
  <c r="J20" i="28" s="1"/>
  <c r="M19" i="28"/>
  <c r="I19" i="28"/>
  <c r="J19" i="28" s="1"/>
  <c r="M18" i="28"/>
  <c r="I18" i="28"/>
  <c r="J18" i="28" s="1"/>
  <c r="M17" i="28"/>
  <c r="I17" i="28"/>
  <c r="J17" i="28" s="1"/>
  <c r="M16" i="28"/>
  <c r="I16" i="28"/>
  <c r="P14" i="27"/>
  <c r="O14" i="27"/>
  <c r="N14" i="27"/>
  <c r="M14" i="27"/>
  <c r="E14" i="27"/>
  <c r="D14" i="27"/>
  <c r="C14" i="27"/>
  <c r="B14" i="27"/>
  <c r="D37" i="27"/>
  <c r="D36" i="27"/>
  <c r="L16" i="28" l="1"/>
  <c r="L21" i="28"/>
  <c r="L27" i="28"/>
  <c r="L31" i="28"/>
  <c r="L35" i="28"/>
  <c r="L39" i="28"/>
  <c r="L43" i="28"/>
  <c r="L45" i="28"/>
  <c r="L49" i="28"/>
  <c r="L51" i="28"/>
  <c r="L53" i="28"/>
  <c r="L55" i="28"/>
  <c r="L19" i="28"/>
  <c r="L23" i="28"/>
  <c r="L25" i="28"/>
  <c r="L29" i="28"/>
  <c r="L33" i="28"/>
  <c r="L37" i="28"/>
  <c r="L41" i="28"/>
  <c r="L47" i="28"/>
  <c r="L18" i="28"/>
  <c r="L20" i="28"/>
  <c r="L22" i="28"/>
  <c r="L24" i="28"/>
  <c r="L26" i="28"/>
  <c r="L28" i="28"/>
  <c r="L30" i="28"/>
  <c r="L32" i="28"/>
  <c r="L34" i="28"/>
  <c r="L36" i="28"/>
  <c r="L38" i="28"/>
  <c r="L40" i="28"/>
  <c r="L42" i="28"/>
  <c r="L44" i="28"/>
  <c r="L46" i="28"/>
  <c r="L48" i="28"/>
  <c r="L50" i="28"/>
  <c r="L52" i="28"/>
  <c r="L54" i="28"/>
  <c r="K12" i="28"/>
  <c r="N20" i="27"/>
  <c r="N15" i="27"/>
  <c r="E20" i="27"/>
  <c r="E15" i="27"/>
  <c r="P16" i="27"/>
  <c r="P15" i="27"/>
  <c r="B20" i="27"/>
  <c r="B15" i="27"/>
  <c r="M20" i="27"/>
  <c r="M15" i="27"/>
  <c r="C16" i="27"/>
  <c r="C15" i="27"/>
  <c r="D20" i="27"/>
  <c r="D15" i="27"/>
  <c r="O20" i="27"/>
  <c r="O15" i="27"/>
  <c r="E16" i="27"/>
  <c r="P20" i="27"/>
  <c r="B16" i="27"/>
  <c r="M16" i="27"/>
  <c r="N16" i="27"/>
  <c r="C20" i="27"/>
  <c r="D16" i="27"/>
  <c r="O16" i="27"/>
  <c r="L17" i="28"/>
  <c r="J16" i="28"/>
  <c r="C37" i="27"/>
  <c r="C36" i="27"/>
  <c r="K56" i="28" l="1"/>
  <c r="N12" i="28"/>
  <c r="F37" i="27"/>
  <c r="F36" i="27"/>
  <c r="I36" i="27" l="1"/>
  <c r="I37" i="27"/>
  <c r="K57" i="28"/>
  <c r="K59" i="28" s="1"/>
  <c r="J57" i="28"/>
  <c r="G36" i="27"/>
  <c r="G37" i="27"/>
  <c r="J37" i="27" l="1"/>
  <c r="J36" i="27"/>
  <c r="H37" i="27"/>
  <c r="H36" i="2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10000000}" keepAlive="1" name="Abfrage - WiInf Bachelor 2023" type="5" refreshedVersion="6" deleted="1" background="1" saveData="1">
    <dbPr connection="" command=""/>
  </connection>
  <connection id="2" xr16:uid="{00000000-0015-0000-FFFF-FFFF11000000}" keepAlive="1" name="Abfrage - WiInf Master 2010" type="5" refreshedVersion="6" deleted="1" background="1" saveData="1">
    <dbPr connection="" command=""/>
  </connection>
</connections>
</file>

<file path=xl/sharedStrings.xml><?xml version="1.0" encoding="utf-8"?>
<sst xmlns="http://schemas.openxmlformats.org/spreadsheetml/2006/main" count="569" uniqueCount="360">
  <si>
    <t>Pool</t>
  </si>
  <si>
    <t>Prüf.Nr.</t>
  </si>
  <si>
    <t>Credits</t>
  </si>
  <si>
    <t>Summe der anerkannten Credits:</t>
  </si>
  <si>
    <t>Begründung</t>
  </si>
  <si>
    <r>
      <t xml:space="preserve">
Note
</t>
    </r>
    <r>
      <rPr>
        <sz val="8"/>
        <color theme="1"/>
        <rFont val="Calibri"/>
        <family val="2"/>
        <scheme val="minor"/>
      </rPr>
      <t xml:space="preserve">
(laut
Transcript)</t>
    </r>
  </si>
  <si>
    <t>Antrag auf Anerkennung</t>
  </si>
  <si>
    <r>
      <t xml:space="preserve">
Prüfungsform
</t>
    </r>
    <r>
      <rPr>
        <sz val="8"/>
        <color theme="1"/>
        <rFont val="Calibri"/>
        <family val="2"/>
        <scheme val="minor"/>
      </rPr>
      <t>(Klausur,
Hausarbeit,
mdl. Prüfung etc.)</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</si>
  <si>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</si>
  <si>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t>Einführung in die Betriebswirtschaftslehre</t>
  </si>
  <si>
    <t>Einführung in die Volkswirtschaftslehre</t>
  </si>
  <si>
    <t>Internes Rechnungswesen</t>
  </si>
  <si>
    <t>Investition und Finanzierung</t>
  </si>
  <si>
    <t>Deskriptive Statistik</t>
  </si>
  <si>
    <t>Externes Rechnungswesen</t>
  </si>
  <si>
    <t>Unternehmensführung</t>
  </si>
  <si>
    <t>Mikroökonomik I</t>
  </si>
  <si>
    <t>Makroökonomik I</t>
  </si>
  <si>
    <t>Einführung in die Wirtschaftsinformatik</t>
  </si>
  <si>
    <t>Induktive Statistik</t>
  </si>
  <si>
    <t>Absatzmarketing</t>
  </si>
  <si>
    <t>Grundzüge der Unternehmensbesteuerung</t>
  </si>
  <si>
    <t>IT-Management</t>
  </si>
  <si>
    <t>Enterprise Transformation</t>
  </si>
  <si>
    <t>ZEA</t>
  </si>
  <si>
    <t>ZEB</t>
  </si>
  <si>
    <t>Enterprise Systems</t>
  </si>
  <si>
    <t>ZEE</t>
  </si>
  <si>
    <t>Rechtswissenschaft für Ökonomen (Wirtschaftsprivatrecht)</t>
  </si>
  <si>
    <t>Unternehmensmodellierung 1</t>
  </si>
  <si>
    <t>Straße und Hausnummer,
ggf. Adresszusatz</t>
  </si>
  <si>
    <t>PLZ und Wohnort, ggf. Land</t>
  </si>
  <si>
    <t>Name der Hochschule, Land:</t>
  </si>
  <si>
    <t>Antrag auf Anerkennung von Prüfungsleistungen und/oder Einstufung für das</t>
  </si>
  <si>
    <t>- Unbedenklichkeitsbescheinigung der bisherigen Hochschule (nur Inland)</t>
  </si>
  <si>
    <t>Antragsnr.</t>
  </si>
  <si>
    <t xml:space="preserve">
aner-
kannte
Credits</t>
  </si>
  <si>
    <r>
      <rPr>
        <b/>
        <sz val="12"/>
        <rFont val="Calibri"/>
        <family val="2"/>
        <scheme val="minor"/>
      </rPr>
      <t xml:space="preserve">
für folgende Prüfungen</t>
    </r>
    <r>
      <rPr>
        <sz val="12"/>
        <rFont val="Calibri"/>
        <family val="2"/>
        <scheme val="minor"/>
      </rPr>
      <t xml:space="preserve">:
</t>
    </r>
    <r>
      <rPr>
        <sz val="8"/>
        <rFont val="Calibri"/>
        <family val="2"/>
        <scheme val="minor"/>
      </rPr>
      <t xml:space="preserve">
(Bitte nur die laufende Nummer aus der Anlage „Prüfungsübersicht“ eintragen; der Name der Prüfung wird automatisch ergänzt)</t>
    </r>
  </si>
  <si>
    <r>
      <t xml:space="preserve">
Prüfung wird anerkannt für: 
</t>
    </r>
    <r>
      <rPr>
        <sz val="12"/>
        <rFont val="Calibri"/>
        <family val="2"/>
        <scheme val="minor"/>
      </rPr>
      <t xml:space="preserve">Pool / Prüfungsnr. / Prüfung
</t>
    </r>
    <r>
      <rPr>
        <sz val="8"/>
        <rFont val="Calibri"/>
        <family val="2"/>
        <scheme val="minor"/>
      </rPr>
      <t>(Bitte nur die laufende Nummer aus der Anlage „Prüfungsübersicht“ eintragen; der Name der Prüfung wird automatisch ergänzt)</t>
    </r>
  </si>
  <si>
    <r>
      <t xml:space="preserve">Matrikelnummer:
</t>
    </r>
    <r>
      <rPr>
        <b/>
        <sz val="8"/>
        <rFont val="Calibri"/>
        <family val="2"/>
        <scheme val="minor"/>
      </rPr>
      <t>(sofern bereits an der UDE immatrikuliert)</t>
    </r>
  </si>
  <si>
    <t>Anerkennung bzw. Anrechnung für folgenden Studiengang, Abschlusstyp:</t>
  </si>
  <si>
    <t>bereits abgelegte Prüfungsleistungen</t>
  </si>
  <si>
    <r>
      <t xml:space="preserve">
erwor-
bene Credits</t>
    </r>
    <r>
      <rPr>
        <sz val="8"/>
        <rFont val="Calibri"/>
        <family val="2"/>
        <scheme val="minor"/>
      </rPr>
      <t xml:space="preserve">
(laut Transcript)</t>
    </r>
  </si>
  <si>
    <t>Ich beantrage einen Einstufungsbescheid:                                             (Zutreffendes bitte anklicken)</t>
  </si>
  <si>
    <t>- Prüfungsordnung sowie Modulbeschreibungen nebst Link zum Modulhandbuch Ihrer Hochschule bzw. Fakultät (gilt nicht für fakultätsinterne Wechsler)</t>
  </si>
  <si>
    <t>Nachname, Vorname:</t>
  </si>
  <si>
    <r>
      <t xml:space="preserve">durch Antragsteller/in auszufüllen:
</t>
    </r>
    <r>
      <rPr>
        <b/>
        <sz val="8"/>
        <rFont val="Calibri"/>
        <family val="2"/>
        <scheme val="minor"/>
      </rPr>
      <t>(Bitte ordnen Sie die erbrachte Prüfungsleistung einem Modul zu, welches Bestandteil vom Modulhandbuches des Studienganges ist,
auf welchen das Modul anerkannt/angerechnet werden soll.)</t>
    </r>
  </si>
  <si>
    <t>- aktuelleste Übersicht über erbrachte Prüfungsleistungen (durch Ihr Prüfungsamt gesiegelter und unterzeichneter Notenspiegel Ihres Prüfungsamtes bzw. Transcript of Records)</t>
  </si>
  <si>
    <r>
      <rPr>
        <b/>
        <sz val="10"/>
        <color theme="1"/>
        <rFont val="Calibri"/>
        <family val="2"/>
        <scheme val="minor"/>
      </rPr>
      <t xml:space="preserve">Hinweis für Antragsteller/in:
</t>
    </r>
    <r>
      <rPr>
        <sz val="10"/>
        <color theme="1"/>
        <rFont val="Calibri"/>
        <family val="2"/>
        <scheme val="minor"/>
      </rPr>
      <t xml:space="preserve">Parallel zu diesem elektronischen Antrag ist die Übersendung eines durch Ihr Prüfungsamt gesiegelten und unterzeichneten Notenspiegels Ihres Prüfungsamtes bzw. Transcript of Records an den Bereich Prüfungswesen erforderlich. Hierzu bitte ausschließlich das Anschreiben </t>
    </r>
    <r>
      <rPr>
        <b/>
        <sz val="10"/>
        <color theme="1"/>
        <rFont val="Calibri"/>
        <family val="2"/>
        <scheme val="minor"/>
      </rPr>
      <t>„Unterlagen zum Onlineantrag“</t>
    </r>
    <r>
      <rPr>
        <sz val="10"/>
        <color theme="1"/>
        <rFont val="Calibri"/>
        <family val="2"/>
        <scheme val="minor"/>
      </rPr>
      <t xml:space="preserve"> – Anerkennung von Prüfungsleistungen – benutzen. Erst bei Eingang dieses Anschreibens nebst gesiegeltem und unterzeichnetem Notenspiegel bzw. Transcript of Records innerhalb der Ausschlussfrist ist eine Bearbeitung des Onlineantrages möglich.</t>
    </r>
  </si>
  <si>
    <t>Antrag geprüft durch</t>
  </si>
  <si>
    <t>- bei einem Wechsel innerhalb der Universität-Duisburg einen tagesaktuellen Notenspiegel</t>
  </si>
  <si>
    <t>Dieser Bescheid ist bei der Bewerbung für ein höheres Fachsemester und bei der Einschreibung vorzulegen.</t>
  </si>
  <si>
    <t>sowie Folgesemester</t>
  </si>
  <si>
    <r>
      <rPr>
        <b/>
        <vertAlign val="superscript"/>
        <sz val="13"/>
        <rFont val="Calibri"/>
        <family val="2"/>
        <scheme val="minor"/>
      </rPr>
      <t>*</t>
    </r>
    <r>
      <rPr>
        <b/>
        <sz val="13"/>
        <rFont val="Calibri"/>
        <family val="2"/>
        <scheme val="minor"/>
      </rPr>
      <t xml:space="preserve"> hilfsweise: nächstniedrigere Semester</t>
    </r>
  </si>
  <si>
    <r>
      <t>vorheriges Studium/
Auslandsstudium:</t>
    </r>
    <r>
      <rPr>
        <b/>
        <vertAlign val="superscript"/>
        <sz val="12"/>
        <rFont val="Calibri"/>
        <family val="2"/>
        <scheme val="minor"/>
      </rPr>
      <t>1</t>
    </r>
  </si>
  <si>
    <r>
      <t xml:space="preserve">
Titel der </t>
    </r>
    <r>
      <rPr>
        <b/>
        <sz val="12"/>
        <rFont val="Calibri"/>
        <family val="2"/>
        <scheme val="minor"/>
      </rPr>
      <t>bereits
abgelegten</t>
    </r>
    <r>
      <rPr>
        <sz val="12"/>
        <rFont val="Calibri"/>
        <family val="2"/>
        <scheme val="minor"/>
      </rPr>
      <t xml:space="preserve"> Prüfung</t>
    </r>
    <r>
      <rPr>
        <vertAlign val="superscript"/>
        <sz val="12"/>
        <rFont val="Calibri"/>
        <family val="2"/>
        <scheme val="minor"/>
      </rPr>
      <t>2</t>
    </r>
    <r>
      <rPr>
        <sz val="6"/>
        <rFont val="Calibri"/>
        <family val="2"/>
        <scheme val="minor"/>
      </rPr>
      <t xml:space="preserve">
</t>
    </r>
    <r>
      <rPr>
        <sz val="8"/>
        <rFont val="Calibri"/>
        <family val="2"/>
        <scheme val="minor"/>
      </rPr>
      <t>Bitte nur eine Prüfung pro Zeile eintragen!
(Bezeichnung laut Transcript)</t>
    </r>
  </si>
  <si>
    <r>
      <rPr>
        <b/>
        <vertAlign val="superscript"/>
        <sz val="13"/>
        <rFont val="Calibri"/>
        <family val="2"/>
        <scheme val="minor"/>
      </rPr>
      <t>2</t>
    </r>
    <r>
      <rPr>
        <b/>
        <sz val="13"/>
        <rFont val="Calibri"/>
        <family val="2"/>
        <scheme val="minor"/>
      </rPr>
      <t xml:space="preserve"> einzureichende Unterlagen:</t>
    </r>
  </si>
  <si>
    <r>
      <t xml:space="preserve">
abgelegt wo:
I; A; H; W</t>
    </r>
    <r>
      <rPr>
        <vertAlign val="superscript"/>
        <sz val="12"/>
        <rFont val="Calibri"/>
        <family val="2"/>
        <scheme val="minor"/>
      </rPr>
      <t>3</t>
    </r>
  </si>
  <si>
    <r>
      <rPr>
        <b/>
        <vertAlign val="superscript"/>
        <sz val="13"/>
        <rFont val="Calibri"/>
        <family val="2"/>
        <scheme val="minor"/>
      </rPr>
      <t>3</t>
    </r>
    <r>
      <rPr>
        <b/>
        <sz val="13"/>
        <rFont val="Calibri"/>
        <family val="2"/>
        <scheme val="minor"/>
      </rPr>
      <t xml:space="preserve"> Wo wurde die Prüfung abgelegt:</t>
    </r>
  </si>
  <si>
    <r>
      <rPr>
        <b/>
        <sz val="14"/>
        <rFont val="Calibri"/>
        <family val="2"/>
        <scheme val="minor"/>
      </rPr>
      <t xml:space="preserve">
</t>
    </r>
    <r>
      <rPr>
        <b/>
        <sz val="8"/>
        <rFont val="Calibri"/>
        <family val="2"/>
        <scheme val="minor"/>
      </rPr>
      <t>Ja / Nein</t>
    </r>
    <r>
      <rPr>
        <b/>
        <vertAlign val="superscript"/>
        <sz val="8"/>
        <rFont val="Calibri"/>
        <family val="2"/>
        <scheme val="minor"/>
      </rPr>
      <t>4</t>
    </r>
  </si>
  <si>
    <r>
      <t xml:space="preserve">
Note</t>
    </r>
    <r>
      <rPr>
        <b/>
        <vertAlign val="superscript"/>
        <sz val="12"/>
        <rFont val="Calibri"/>
        <family val="2"/>
        <scheme val="minor"/>
      </rPr>
      <t>5</t>
    </r>
  </si>
  <si>
    <r>
      <rPr>
        <b/>
        <vertAlign val="superscript"/>
        <sz val="13"/>
        <rFont val="Calibri"/>
        <family val="2"/>
        <scheme val="minor"/>
      </rPr>
      <t>4</t>
    </r>
    <r>
      <rPr>
        <b/>
        <sz val="13"/>
        <rFont val="Calibri"/>
        <family val="2"/>
        <scheme val="minor"/>
      </rPr>
      <t xml:space="preserve"> Ablehnungsgründe (weitere Erläuterungen ggf. auf Seite 4 ergänzen):</t>
    </r>
  </si>
  <si>
    <r>
      <rPr>
        <b/>
        <vertAlign val="superscript"/>
        <sz val="13"/>
        <rFont val="Calibri"/>
        <family val="2"/>
        <scheme val="minor"/>
      </rPr>
      <t>5</t>
    </r>
    <r>
      <rPr>
        <b/>
        <sz val="13"/>
        <rFont val="Calibri"/>
        <family val="2"/>
        <scheme val="minor"/>
      </rPr>
      <t xml:space="preserve"> Bei inländischen Leistungen werden die Noten übernommen. Bei ausländischen Leistungen werden die Noten mit Hilfe der modifizierten Bayerischen Formel umgerechnet.</t>
    </r>
  </si>
  <si>
    <t>Rechtsbehelfsbelehrung:</t>
  </si>
  <si>
    <r>
      <t xml:space="preserve">Gegen diese Entscheidung kann </t>
    </r>
    <r>
      <rPr>
        <b/>
        <sz val="13"/>
        <rFont val="Calibri"/>
        <family val="2"/>
        <scheme val="minor"/>
      </rPr>
      <t>innerhalb eines Monats</t>
    </r>
    <r>
      <rPr>
        <sz val="13"/>
        <rFont val="Calibri"/>
        <family val="2"/>
        <scheme val="minor"/>
      </rPr>
      <t xml:space="preserve"> nach Zustellung Klage erhoben werden. Die Klage ist beim Verwaltungsgericht in Gelsenkirchen, Bahnhofsvorplatz 3, 45879 Gelsenkirchen, schriftlich oder zur Niederschrift des Urkundsbeamten der Geschäftsstelle einzulegen.</t>
    </r>
  </si>
  <si>
    <t>Hinweis:</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</si>
  <si>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</si>
  <si>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Mit freundlichen Grüßen</t>
  </si>
  <si>
    <t>__________________________________________</t>
  </si>
  <si>
    <t xml:space="preserve">Die anzuerkennende Leistung bzw. das entsprechende Modul ist keiner Leistung aus dem Modulhandbuch zugeordnet worden. </t>
  </si>
  <si>
    <t>Die eingereichten Unterlagen sind unvollständig und/oder nicht aussagekräftig.</t>
  </si>
  <si>
    <t>Das entsprechende Modul ist nicht Bestandteil des Modulhandbuches des jetzigen Studienganges.</t>
  </si>
  <si>
    <t xml:space="preserve">Der vorliegende Workload oder ECTS-Credit und daher das fachlich einschlägige Grundlagenwissen des anzuerkennenden Modules sind wesentlich ungleich. </t>
  </si>
  <si>
    <t>Das fachlich einschlägige Grundlagenwissen weicht wesentlich von dem entsprechenden Modul des jetzigen Studienganges ab.</t>
  </si>
  <si>
    <t>Die Methodenkompetenzen (Qualifikationsziele) weichen wesentlich von dem entsprechenden Modul des jetzigen Studienganges ab.</t>
  </si>
  <si>
    <t>Es bestehen gravierende Niveauunterschiede zwischen der anzuerkennenden Leistung und dem entsprechenden Modul im jetzigen Studiengang
(z. B. Bachelor-/Mastermodul, anwendungs- bzw. forschungsorientierte Ausrichtung).</t>
  </si>
  <si>
    <t>Die anzuerkennende Leistung enthält aufgrund der Weiterentwicklung des Faches überholtes fachlich einschlägiges Grundlagenwissen.</t>
  </si>
  <si>
    <t>Das Thema der Abschlussarbeit wäre in dieser Form nicht vom Prüfungsausschuss genehmigt worden.</t>
  </si>
  <si>
    <t>Der Wahlpflichtbereich ist bereits ausgeschöpft. Es handelt sich daher um eine Zusatzleistung, welche nach Rechtsauffassung der Stabstelle Justitiariat nicht anerkannt wird.
Die besten Leistungen wurden im Wahlpflichtbereich berücksichtigt.</t>
  </si>
  <si>
    <t>Weitere Gründe für die Nichtanerkennung bzw. Anmerkungen:</t>
  </si>
  <si>
    <t>A</t>
  </si>
  <si>
    <t>B</t>
  </si>
  <si>
    <t>C</t>
  </si>
  <si>
    <t>D</t>
  </si>
  <si>
    <t>E</t>
  </si>
  <si>
    <t>F</t>
  </si>
  <si>
    <t>H</t>
  </si>
  <si>
    <t>J</t>
  </si>
  <si>
    <t>K</t>
  </si>
  <si>
    <t>L</t>
  </si>
  <si>
    <t xml:space="preserve">G
</t>
  </si>
  <si>
    <t xml:space="preserve">I
</t>
  </si>
  <si>
    <t>Nur bei UAR-/Mobilitäts-/Auslandsmodulen: Die anzuerkennende Leistung entspricht nicht dem Profil, der Qualität, den Ausbildungsinhalten, den Kompetenzzielen des Wahlpflichtbereiches.</t>
  </si>
  <si>
    <t>Weitere Gründe für die Nichtanerkennung bzw. Anmerkungen (Punkt K):</t>
  </si>
  <si>
    <t>Header</t>
  </si>
  <si>
    <t>Name</t>
  </si>
  <si>
    <t>Pflichtbereich I: Mathematische Grundlagen, 1.-4. FS,Pflicht</t>
  </si>
  <si>
    <t>ZED</t>
  </si>
  <si>
    <t>Analysis für Informatiker und Wirtschaftsinformatiker</t>
  </si>
  <si>
    <t>Lineare Algebra für Informatiker und Wirtschaftsinformatiker</t>
  </si>
  <si>
    <t>Pflichtbereich II: Informatik, 1.-4. FS,Pflicht</t>
  </si>
  <si>
    <t>Datenbankmanagementsysteme</t>
  </si>
  <si>
    <t>Modelle der Informatik</t>
  </si>
  <si>
    <t>IT-Projektmanagement</t>
  </si>
  <si>
    <t>Grundlagen des Maschinellen Lernens</t>
  </si>
  <si>
    <t>Kommunikationsnetze 2</t>
  </si>
  <si>
    <t>Digital Entrepreneurship</t>
  </si>
  <si>
    <t>Emerging Topics in Information Systems</t>
  </si>
  <si>
    <t>Seminarbereich, 5. FS,Pflicht</t>
  </si>
  <si>
    <t>Bachelorarbeit, 6. FS,Pflicht</t>
  </si>
  <si>
    <t>Operations &amp; Supply Chain Management (auslaufend)</t>
  </si>
  <si>
    <t>Informationstechnologierecht (IT-Recht)</t>
  </si>
  <si>
    <t>Schlüsselqualifikationen, 1.-3. FS,Pflicht</t>
  </si>
  <si>
    <t>Schlüsselqualifikationen (Master Wirtschaftsinformatik)</t>
  </si>
  <si>
    <t>Wahlpflichtbereich I: Wirtschaftsinformatik, 1.-3. FS,Pflicht</t>
  </si>
  <si>
    <t>Advanced Topics in Information Systems</t>
  </si>
  <si>
    <t>Emerging Topics in Information Systems Research 1</t>
  </si>
  <si>
    <t>Emerging Topics in Information Systems Research 2</t>
  </si>
  <si>
    <t>Integration betrieblicher Informationssysteme 1 (IBIS 1)</t>
  </si>
  <si>
    <t>Integration betrieblicher Informationssysteme 2 (IBIS 2)</t>
  </si>
  <si>
    <t>Information Systems Research</t>
  </si>
  <si>
    <t>Management of Large Enterprise Systems</t>
  </si>
  <si>
    <t>Paradigmen und Konzepte der Softwareentwicklung</t>
  </si>
  <si>
    <t>Retail Enterprise Systems</t>
  </si>
  <si>
    <t>Strategic Planning of IS</t>
  </si>
  <si>
    <t>Unternehmensmodellierung 2</t>
  </si>
  <si>
    <t>Web Engineering</t>
  </si>
  <si>
    <t>Wirkung und Wirtschaftlichkeit von IT-Systemen</t>
  </si>
  <si>
    <t>Mobilitätsfenster WP I: Wirtschaftsinformatik, 2.-3. FS,Wahlpflicht</t>
  </si>
  <si>
    <t>Auslandsmodul WP I: Wirtschaftsinformatik (Master Wirtschaftsinformatik)</t>
  </si>
  <si>
    <t>UAR-Modul WP I: Wirtschaftsinformatik (Master Wirtschaftsinformatik)</t>
  </si>
  <si>
    <t>Mobilitätsmodul WP I: Wirtschaftsinformatik (Master Wirtschaftsinformatik)</t>
  </si>
  <si>
    <t>Wahlpflichtmodule der Informatik, 1.-3. FS,Wahlpflicht</t>
  </si>
  <si>
    <t>Engineering ML-based Systems</t>
  </si>
  <si>
    <t>Formale Methoden des Software Engineering</t>
  </si>
  <si>
    <t>Mathematische Algorithmen der Informatik</t>
  </si>
  <si>
    <t>Mensch-Computer Interaktion</t>
  </si>
  <si>
    <t>Requirements Engineering und Management 2 (auslaufend)</t>
  </si>
  <si>
    <t>Secure Software Systems</t>
  </si>
  <si>
    <t>Software-defined Networking</t>
  </si>
  <si>
    <t>Software-Qualitätssicherung</t>
  </si>
  <si>
    <t>Wahlpflichtmodule der Betriebswirtschaftslehre, 1.-3. FS,Wahlpflicht</t>
  </si>
  <si>
    <t>Distribution und Handel</t>
  </si>
  <si>
    <t>Electricity, District Heating, Renewable Energy</t>
  </si>
  <si>
    <t>Energie- und Immobilienmanagement</t>
  </si>
  <si>
    <t>Energy Markets and Price Formation</t>
  </si>
  <si>
    <t>Financial Risk Management</t>
  </si>
  <si>
    <t>Gesundheitsökonomische Evaluation und Outcome Research</t>
  </si>
  <si>
    <t>Internationale Rechnungslegung III: Bilanzierung von Unternehmensakquisitionen</t>
  </si>
  <si>
    <t>Internationale Rechnungslegung IV: Kapitalmarktorientierte Unternehmenspublizität</t>
  </si>
  <si>
    <t>Strategisches Produktionsmanagement (auslaufend)</t>
  </si>
  <si>
    <t>Taktisches Produktionsmanagement (auslaufend)</t>
  </si>
  <si>
    <t>Unternehmensbewertung</t>
  </si>
  <si>
    <t>Wahlpflichtmodule der Volkswirtschaftslehre, 1.-3. FS,Wahlpflicht</t>
  </si>
  <si>
    <t>Fortgeschrittene Ökonometrie</t>
  </si>
  <si>
    <t>Methoden der Ökonometrie</t>
  </si>
  <si>
    <t>Zeitreihenanalyse</t>
  </si>
  <si>
    <t>Mobilitätsfenster WP II: Informatik, BWL, VWL, 2.-3. FS,Wahlpflicht</t>
  </si>
  <si>
    <t>Auslandsmodul WP II: Informatik, BWL, VWL (Master Wirtschaftsinformatik)</t>
  </si>
  <si>
    <t>UAR-Modul WP II: Informatik, BWL, VWL (Master Wirtschaftsinformatik)</t>
  </si>
  <si>
    <t>Mobilitätsmodul WP II: Informatik, BWL, VWL (Master Wirtschaftsinformatik)</t>
  </si>
  <si>
    <t>Seminarbereich, 2. FS,Pflicht</t>
  </si>
  <si>
    <t>Seminar (Master Wirtschaftsinformatik)</t>
  </si>
  <si>
    <t>Masterprojekt, 3. FS,Pflicht</t>
  </si>
  <si>
    <t>Masterprojekt (Master Wirtschaftsinformatik)</t>
  </si>
  <si>
    <t>Masterarbeit, 4. FS,Pflicht</t>
  </si>
  <si>
    <t>Masterarbeit (Master Wirtschaftsinformatik)</t>
  </si>
  <si>
    <t>Pflichtbereich III: Wirtschaftsinformatik, 1.-4. FS,Pflicht</t>
  </si>
  <si>
    <t>Pflichtbereich IV: BWL, 1.-4. FS,Pflicht</t>
  </si>
  <si>
    <t>Wahlpflichtbereich: Betriebs- und Volkswirtschaftslehre/Recht und Quantitative Methoden, 3.-4. FS,Pflicht</t>
  </si>
  <si>
    <t>Mobilitätsfenster BWL, VWL, Recht, Quantitative Methoden, 5. FS,Wahlpflicht</t>
  </si>
  <si>
    <t>Auslandsmodul BWL, VWL, Recht, Quantitative Methoden (Bachelor Wirtschaftsinformatik)</t>
  </si>
  <si>
    <t>UAR-Modul BWL, VWL, Recht, Quantitative Methoden (Bachelor Wirtschaftsinformatik)</t>
  </si>
  <si>
    <t>Mobilitätsmodul BWL, VWL, Recht, Quantitative Methoden (Bachelor Wirtschaftsinformatik)</t>
  </si>
  <si>
    <t>Pflichtbereich: Wirtschaftsinformatik, 5.-6. FS,Pflicht</t>
  </si>
  <si>
    <t>Fortgeschrittene Programmierkonzepte</t>
  </si>
  <si>
    <t>Auslandsmodul E-Entrepreneurship und IT-Management (Bachelor Wirtschaftsinformatik)</t>
  </si>
  <si>
    <t>UAR-Modul E-Entrepreneurship und IT-Management (Bachelor Wirtschaftsinformatik)</t>
  </si>
  <si>
    <t>Mobilitätsmodul E-Entrepreneurship und IT-Management (Bachelor Wirtschaftsinformatik)</t>
  </si>
  <si>
    <t>Schlüsselkompetenzen, 5.-6. FS,Pflicht</t>
  </si>
  <si>
    <t>Schlüsselqualifikationen (Bachelor Wirtschaftsinformatik)</t>
  </si>
  <si>
    <t>Studium Liberale, 5.-6. FS,Pflicht</t>
  </si>
  <si>
    <t>Studium liberale (Bachelor Wirtschaftsinformatik)</t>
  </si>
  <si>
    <t>Seminar (Bachelor Wirtschaftsinformatik)</t>
  </si>
  <si>
    <t>Bachelorprojekt, 5. FS,Pflicht</t>
  </si>
  <si>
    <t>Bachelorprojekt (Bachelor Wirtschaftsinformatik)</t>
  </si>
  <si>
    <t>Bachelorarbeit (Bachelor Wirtschaftsinformatik)</t>
  </si>
  <si>
    <t>Advanced R for Econometricians</t>
  </si>
  <si>
    <t>Modul ID</t>
  </si>
  <si>
    <t>10022</t>
  </si>
  <si>
    <t>10003</t>
  </si>
  <si>
    <t>10019</t>
  </si>
  <si>
    <t>10048</t>
  </si>
  <si>
    <t>10016</t>
  </si>
  <si>
    <t>96210</t>
  </si>
  <si>
    <t>10021</t>
  </si>
  <si>
    <t>10043</t>
  </si>
  <si>
    <t>10305</t>
  </si>
  <si>
    <t>10209</t>
  </si>
  <si>
    <t>10050</t>
  </si>
  <si>
    <t>10155</t>
  </si>
  <si>
    <t>211</t>
  </si>
  <si>
    <t>111</t>
  </si>
  <si>
    <t>10011</t>
  </si>
  <si>
    <t>10008</t>
  </si>
  <si>
    <t>10438</t>
  </si>
  <si>
    <t>80142</t>
  </si>
  <si>
    <t>10196</t>
  </si>
  <si>
    <t>10197</t>
  </si>
  <si>
    <t>10378</t>
  </si>
  <si>
    <t>10214</t>
  </si>
  <si>
    <t>10162</t>
  </si>
  <si>
    <t>92718</t>
  </si>
  <si>
    <t>10028</t>
  </si>
  <si>
    <t>90038</t>
  </si>
  <si>
    <t>96193</t>
  </si>
  <si>
    <t>90032</t>
  </si>
  <si>
    <t>90033</t>
  </si>
  <si>
    <t>90040</t>
  </si>
  <si>
    <t>91414</t>
  </si>
  <si>
    <t>90203</t>
  </si>
  <si>
    <t>95011</t>
  </si>
  <si>
    <t>Einstufung in höhere Fachsemester</t>
  </si>
  <si>
    <t>Berechnungshilfe für die Einstufung in höhere Fachsemester gem. UDE-Auslegung des § 63a Abs. 4 HG</t>
  </si>
  <si>
    <t>Anzahl der anerkannten Credits multipliziert mit der Regelstudienzeit und dividiert durch die Gesamtsumme der Credits des Studiengangs. Das Ergebnis wird bei einer Nachkommastelle kleiner als fünf auf ganze Semester abgerundet, ansonsten wird auf ganze Semester abgerundet. Es wird in das nächst höhere Fachsemester eingestuft (Ergebnis + 1 Semester).</t>
  </si>
  <si>
    <t>Zur Berechnung bitte anerkannt Credits eingeben:</t>
  </si>
  <si>
    <t>Studiengang:</t>
  </si>
  <si>
    <t>Bachelor</t>
  </si>
  <si>
    <t>Master</t>
  </si>
  <si>
    <t>(nicht Lehramt)</t>
  </si>
  <si>
    <t>Lehramt (1 Fach)</t>
  </si>
  <si>
    <t>Lehramt gbF</t>
  </si>
  <si>
    <t>Lehramt kbF</t>
  </si>
  <si>
    <t>RegelstudienzeitFaktor:</t>
  </si>
  <si>
    <t>Gesamtumfang:</t>
  </si>
  <si>
    <t>Einstufungsfaktor:</t>
  </si>
  <si>
    <t>CreditsFaktorisiert</t>
  </si>
  <si>
    <t>Fachsemester in das eingestuft wird:</t>
  </si>
  <si>
    <t>StudiengangsName optional; StudiengangsTyp bitte anhand der Spalte oben eintragen</t>
  </si>
  <si>
    <t>Studiengangkürzel</t>
  </si>
  <si>
    <t>StudiengangsTyp</t>
  </si>
  <si>
    <t>Spalte5</t>
  </si>
  <si>
    <t>Spalte4</t>
  </si>
  <si>
    <t>Spalte3</t>
  </si>
  <si>
    <t>Spalte2</t>
  </si>
  <si>
    <t>Spalte1</t>
  </si>
  <si>
    <t>EinstufungsFaktorKBF</t>
  </si>
  <si>
    <t>FachsemestermodifikatorKBF</t>
  </si>
  <si>
    <t>M</t>
  </si>
  <si>
    <t>N</t>
  </si>
  <si>
    <t>WiInf Master 2010</t>
  </si>
  <si>
    <t xml:space="preserve">M
</t>
  </si>
  <si>
    <t>Nur bei Berufsfeldpraktikum, Praxissemester und Abschlussarbeit: Die Leistung wird anerkannt. Allerdings werden diese Credits nicht der beruflichen Fachrichtung zugeordnet und daher nicht bei der Einstufung berücksichtigt.</t>
  </si>
  <si>
    <t>Die Leistung wird anerkannt. Allerdings wird die Leistung der kleinen beruflichen Fachrichtung zugeordnet und daher nicht bei der Einstufung berücksichtigt.</t>
  </si>
  <si>
    <t>. Fachsemester* möglich</t>
  </si>
  <si>
    <t>Basis-Einstufungs-Fachsemester</t>
  </si>
  <si>
    <t>Semesterumfang in CP:</t>
  </si>
  <si>
    <t>SemesterUmfang</t>
  </si>
  <si>
    <r>
      <t xml:space="preserve">Berechnungsgrundlage für die Einstufung:
</t>
    </r>
    <r>
      <rPr>
        <sz val="10"/>
        <rFont val="Calibri"/>
        <family val="2"/>
        <scheme val="minor"/>
      </rPr>
      <t xml:space="preserve">anerkannte Credits </t>
    </r>
    <r>
      <rPr>
        <sz val="10"/>
        <rFont val="Calibri"/>
        <family val="2"/>
      </rPr>
      <t>÷ Semesterumfang</t>
    </r>
    <r>
      <rPr>
        <sz val="10"/>
        <rFont val="Calibri"/>
        <family val="2"/>
        <scheme val="minor"/>
      </rPr>
      <t xml:space="preserve">
+ Basis-Einstufungs-Fachsemester</t>
    </r>
  </si>
  <si>
    <t xml:space="preserve">
M. ID</t>
  </si>
  <si>
    <t>Semesterumfang für Anrechnungen</t>
  </si>
  <si>
    <t>I = Inland; A = Ausland; H = Hochschule; W = Weitere ("Außerhalb des Hochschulwesens" - z.B. Praktika, Weiterbildung)</t>
  </si>
  <si>
    <t>1111</t>
  </si>
  <si>
    <t>10234</t>
  </si>
  <si>
    <t>10000</t>
  </si>
  <si>
    <t>10013</t>
  </si>
  <si>
    <t>10014</t>
  </si>
  <si>
    <t>2111</t>
  </si>
  <si>
    <t>10236</t>
  </si>
  <si>
    <t>10009</t>
  </si>
  <si>
    <t>10235</t>
  </si>
  <si>
    <t>10012</t>
  </si>
  <si>
    <t>90201</t>
  </si>
  <si>
    <t>96194</t>
  </si>
  <si>
    <t>10247</t>
  </si>
  <si>
    <t>90017</t>
  </si>
  <si>
    <t>96162</t>
  </si>
  <si>
    <t>91200</t>
  </si>
  <si>
    <t>10273</t>
  </si>
  <si>
    <t>10205</t>
  </si>
  <si>
    <t>80031</t>
  </si>
  <si>
    <t>40001</t>
  </si>
  <si>
    <t>46251</t>
  </si>
  <si>
    <t>10112</t>
  </si>
  <si>
    <t>80021</t>
  </si>
  <si>
    <t>30000</t>
  </si>
  <si>
    <t>15901</t>
  </si>
  <si>
    <t>15903</t>
  </si>
  <si>
    <t>15914</t>
  </si>
  <si>
    <t>22442</t>
  </si>
  <si>
    <t>15908</t>
  </si>
  <si>
    <t>15919</t>
  </si>
  <si>
    <t>10146</t>
  </si>
  <si>
    <t>10213</t>
  </si>
  <si>
    <t>20008</t>
  </si>
  <si>
    <t>20010</t>
  </si>
  <si>
    <t>10212</t>
  </si>
  <si>
    <t>10372</t>
  </si>
  <si>
    <t>10373</t>
  </si>
  <si>
    <t>19001</t>
  </si>
  <si>
    <t>15925</t>
  </si>
  <si>
    <t>15937</t>
  </si>
  <si>
    <t>25001</t>
  </si>
  <si>
    <t>15931</t>
  </si>
  <si>
    <t>15943</t>
  </si>
  <si>
    <t>AnsprechpartnerZPA</t>
  </si>
  <si>
    <t>Yvonne Kempa</t>
  </si>
  <si>
    <t>*mit allen weiteren erforderlichen Dokumenten</t>
  </si>
  <si>
    <t>(einzureichen per E-Mail bei der zuständigen Sachbearbeitung im Bereich Prüfungswesen unter Beachtung der Ausschlussfristen)</t>
  </si>
  <si>
    <t>Kommunikationsnetze</t>
  </si>
  <si>
    <t>Cybersicherheit</t>
  </si>
  <si>
    <t>Einführung in das Software Engineering</t>
  </si>
  <si>
    <t>Distributed Objects &amp; XML (auslaufend)</t>
  </si>
  <si>
    <t>Organizational Behavior – Verhalten in Organisationen</t>
  </si>
  <si>
    <t>Methods of Real-time Networking</t>
  </si>
  <si>
    <t>Digital Business Management</t>
  </si>
  <si>
    <t>721</t>
  </si>
  <si>
    <t>2500</t>
  </si>
  <si>
    <t>2600</t>
  </si>
  <si>
    <t>2700</t>
  </si>
  <si>
    <t>Business &amp; IT Consulting (auslaufend)</t>
  </si>
  <si>
    <t>3000</t>
  </si>
  <si>
    <t>5000</t>
  </si>
  <si>
    <t>6000</t>
  </si>
  <si>
    <r>
      <t xml:space="preserve">E-Mail-Adresse, Telefonnnummer:
</t>
    </r>
    <r>
      <rPr>
        <b/>
        <sz val="8"/>
        <rFont val="Calibri"/>
        <family val="2"/>
        <scheme val="minor"/>
      </rPr>
      <t>(falls vorhanden UDE-E-Mail-Adresse)</t>
    </r>
  </si>
  <si>
    <t>@stud.uni-due.de</t>
  </si>
  <si>
    <t>Prüfungsauschuss</t>
  </si>
  <si>
    <t>VorsitzendePA</t>
  </si>
  <si>
    <t>Univ.-Prof. Dr. V. Gruhn</t>
  </si>
  <si>
    <t>Univ.-Prof. Dr. T. Brinda</t>
  </si>
  <si>
    <t>Univ.-Prof. Dr. J. Wasem</t>
  </si>
  <si>
    <t>Univ.-Prof. Dr. U. Frank</t>
  </si>
  <si>
    <t>Univ.-Prof. Dr. W. Hamann</t>
  </si>
  <si>
    <t>(Unterschrift)</t>
  </si>
  <si>
    <t>Univ.-Prof. Dr. W. Hamann, i. V. AkadOR B. Tasche</t>
  </si>
  <si>
    <t>Univ.-Prof. Dr. V. Gruhn, i. V. AkadOR B. Tasche</t>
  </si>
  <si>
    <t>Univ.-Prof. Dr. T. Brinda, i. V. AkadOR B. Tasche</t>
  </si>
  <si>
    <t>Univ.-Prof. Dr. J. Wasem, i. V. AkadOR B. Tasche</t>
  </si>
  <si>
    <t>Univ.-Prof. Dr. U. Frank, i. V. AkadOR B. Tasche</t>
  </si>
  <si>
    <t>(Stand: 03.11.2022)</t>
  </si>
  <si>
    <r>
      <rPr>
        <b/>
        <vertAlign val="superscript"/>
        <sz val="13"/>
        <rFont val="Calibri"/>
        <family val="2"/>
        <scheme val="minor"/>
      </rPr>
      <t>1</t>
    </r>
    <r>
      <rPr>
        <b/>
        <sz val="13"/>
        <rFont val="Calibri"/>
        <family val="2"/>
        <scheme val="minor"/>
      </rPr>
      <t xml:space="preserve"> Studiengang, in welchem die Prüfungsleistungen erbracht wurden. Möchten Sie sich Prüfungsleistungen für unterschiedliche Studiengänge anerkennen lassen, dann stellen Sie bitte pro Studiengang einen Antrag auf Anerkennung von Prüfungsleistungen.</t>
    </r>
  </si>
  <si>
    <t>Wintersemester 2023/24</t>
  </si>
  <si>
    <t>WiInf Bachelor 2023</t>
  </si>
  <si>
    <t>Requirements Engineering</t>
  </si>
  <si>
    <t>Software Entwicklung und Programmierung (SEP)</t>
  </si>
  <si>
    <t>Datenstrukturen und Algorithmen</t>
  </si>
  <si>
    <t>Einführung in die Programmierung</t>
  </si>
  <si>
    <t>10007</t>
  </si>
  <si>
    <t>Entrepreneurship with Purpose</t>
  </si>
  <si>
    <t>Wahlpflichtbereich: Wirtschaftsinformatik und Informatik, 5.-6. FS,Pflicht</t>
  </si>
  <si>
    <t>Mobilitätsfenster Wirtschaftsinformatik und Informatik, 5. FS,Wahlpflicht</t>
  </si>
  <si>
    <t>Digital Business Grundlagen</t>
  </si>
  <si>
    <t>Der Vorsitzende des Prüfungsauschusses Wirtschaftsinformatik</t>
  </si>
  <si>
    <t>persönlich oder postalisch einzureichen* im Bereich Prüfungswesen bei</t>
  </si>
  <si>
    <t>Sustainability with Machine Learning</t>
  </si>
  <si>
    <t xml:space="preserve">Disruptive Innovation and Moonshot Design </t>
  </si>
  <si>
    <t>Managing Digital Transformation</t>
  </si>
  <si>
    <t>Sicherheit in Kryptowährungen</t>
  </si>
  <si>
    <t>Towards Sustainable Future with AI</t>
  </si>
  <si>
    <t>Kurven zweiter Ordnung und ihre Anwendungen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</si>
</sst>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39" x14ac:knownFonts="1">
    <font>
      <sz val="12"/>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b/>
      <sz val="10"/>
      <color theme="1"/>
      <name val="Calibri"/>
      <family val="2"/>
      <scheme val="minor"/>
    </font>
    <font>
      <b/>
      <sz val="11"/>
      <name val="Calibri"/>
      <family val="2"/>
      <scheme val="minor"/>
    </font>
    <font>
      <sz val="12"/>
      <color rgb="FF00B050"/>
      <name val="Calibri"/>
      <family val="2"/>
      <scheme val="minor"/>
    </font>
    <font>
      <b/>
      <sz val="10"/>
      <name val="Calibri"/>
      <family val="2"/>
      <scheme val="minor"/>
    </font>
    <font>
      <sz val="10"/>
      <name val="Calibri"/>
      <family val="2"/>
      <scheme val="minor"/>
    </font>
    <font>
      <sz val="11.5"/>
      <color theme="1"/>
      <name val="Calibri"/>
      <family val="2"/>
      <scheme val="minor"/>
    </font>
    <font>
      <sz val="12"/>
      <name val="Calibri"/>
      <family val="2"/>
      <scheme val="minor"/>
    </font>
    <font>
      <b/>
      <sz val="12"/>
      <name val="Calibri"/>
      <family val="2"/>
      <scheme val="minor"/>
    </font>
    <font>
      <b/>
      <vertAlign val="superscript"/>
      <sz val="12"/>
      <name val="Calibri"/>
      <family val="2"/>
      <scheme val="minor"/>
    </font>
    <font>
      <sz val="10"/>
      <name val="Calibri"/>
      <family val="2"/>
    </font>
    <font>
      <sz val="8"/>
      <name val="Calibri"/>
      <family val="2"/>
      <scheme val="minor"/>
    </font>
    <font>
      <b/>
      <sz val="8"/>
      <name val="Calibri"/>
      <family val="2"/>
      <scheme val="minor"/>
    </font>
    <font>
      <b/>
      <sz val="20"/>
      <name val="Calibri"/>
      <family val="2"/>
      <scheme val="minor"/>
    </font>
    <font>
      <b/>
      <sz val="14"/>
      <name val="Calibri"/>
      <family val="2"/>
      <scheme val="minor"/>
    </font>
    <font>
      <vertAlign val="superscript"/>
      <sz val="12"/>
      <name val="Calibri"/>
      <family val="2"/>
      <scheme val="minor"/>
    </font>
    <font>
      <sz val="6"/>
      <name val="Calibri"/>
      <family val="2"/>
      <scheme val="minor"/>
    </font>
    <font>
      <b/>
      <sz val="13"/>
      <name val="Calibri"/>
      <family val="2"/>
      <scheme val="minor"/>
    </font>
    <font>
      <b/>
      <vertAlign val="superscript"/>
      <sz val="13"/>
      <name val="Calibri"/>
      <family val="2"/>
      <scheme val="minor"/>
    </font>
    <font>
      <sz val="13"/>
      <name val="Calibri"/>
      <family val="2"/>
      <scheme val="minor"/>
    </font>
    <font>
      <sz val="13"/>
      <color theme="1"/>
      <name val="Calibri"/>
      <family val="2"/>
      <scheme val="minor"/>
    </font>
    <font>
      <b/>
      <vertAlign val="superscript"/>
      <sz val="8"/>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8"/>
      <color rgb="FF000000"/>
      <name val="Segoe UI"/>
      <family val="2"/>
    </font>
    <font>
      <b/>
      <sz val="18"/>
      <name val="Calibri"/>
      <family val="2"/>
      <scheme val="minor"/>
    </font>
  </fonts>
  <fills count="9">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rgb="FFCCFFFF"/>
        <bgColor indexed="64"/>
      </patternFill>
    </fill>
    <fill>
      <patternFill patternType="solid">
        <fgColor rgb="FFDDD9C4"/>
        <bgColor indexed="64"/>
      </patternFill>
    </fill>
    <fill>
      <patternFill patternType="solid">
        <fgColor rgb="FF99FF66"/>
        <bgColor indexed="64"/>
      </patternFill>
    </fill>
    <fill>
      <patternFill patternType="solid">
        <fgColor rgb="FFC5BE9B"/>
        <bgColor indexed="64"/>
      </patternFill>
    </fill>
    <fill>
      <patternFill patternType="solid">
        <fgColor rgb="FFFF99FF"/>
        <bgColor indexed="64"/>
      </patternFill>
    </fill>
  </fills>
  <borders count="79">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top style="thin">
        <color auto="1"/>
      </top>
      <bottom style="medium">
        <color rgb="FFFF0000"/>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top style="thin">
        <color indexed="64"/>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right style="thin">
        <color auto="1"/>
      </right>
      <top style="medium">
        <color rgb="FFFF0000"/>
      </top>
      <bottom style="thin">
        <color auto="1"/>
      </bottom>
      <diagonal/>
    </border>
    <border>
      <left/>
      <right style="medium">
        <color theme="4"/>
      </right>
      <top/>
      <bottom style="thin">
        <color indexed="64"/>
      </bottom>
      <diagonal/>
    </border>
    <border>
      <left/>
      <right/>
      <top style="medium">
        <color indexed="64"/>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style="medium">
        <color theme="4"/>
      </left>
      <right/>
      <top style="thin">
        <color indexed="64"/>
      </top>
      <bottom/>
      <diagonal/>
    </border>
    <border>
      <left/>
      <right style="thin">
        <color auto="1"/>
      </right>
      <top style="thin">
        <color indexed="64"/>
      </top>
      <bottom/>
      <diagonal/>
    </border>
    <border>
      <left style="medium">
        <color theme="4"/>
      </left>
      <right/>
      <top/>
      <bottom style="medium">
        <color theme="4"/>
      </bottom>
      <diagonal/>
    </border>
    <border>
      <left style="medium">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medium">
        <color rgb="FFFF0000"/>
      </top>
      <bottom style="thin">
        <color auto="1"/>
      </bottom>
      <diagonal/>
    </border>
    <border>
      <left style="thin">
        <color auto="1"/>
      </left>
      <right/>
      <top style="medium">
        <color indexed="64"/>
      </top>
      <bottom style="thin">
        <color auto="1"/>
      </bottom>
      <diagonal/>
    </border>
    <border>
      <left style="medium">
        <color theme="4"/>
      </left>
      <right/>
      <top style="medium">
        <color rgb="FFFF0000"/>
      </top>
      <bottom style="thin">
        <color auto="1"/>
      </bottom>
      <diagonal/>
    </border>
    <border>
      <left/>
      <right/>
      <top style="medium">
        <color rgb="FFFF0000"/>
      </top>
      <bottom style="thin">
        <color auto="1"/>
      </bottom>
      <diagonal/>
    </border>
    <border>
      <left/>
      <right style="medium">
        <color theme="4"/>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right style="medium">
        <color rgb="FFFF0000"/>
      </right>
      <top style="medium">
        <color rgb="FFFF0000"/>
      </top>
      <bottom/>
      <diagonal/>
    </border>
    <border>
      <left/>
      <right style="medium">
        <color rgb="FFFF0000"/>
      </right>
      <top/>
      <bottom style="thin">
        <color auto="1"/>
      </bottom>
      <diagonal/>
    </border>
    <border>
      <left/>
      <right style="medium">
        <color theme="4"/>
      </right>
      <top/>
      <bottom style="medium">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style="medium">
        <color indexed="64"/>
      </left>
      <right style="medium">
        <color indexed="64"/>
      </right>
      <top style="medium">
        <color indexed="64"/>
      </top>
      <bottom style="medium">
        <color indexed="64"/>
      </bottom>
      <diagonal/>
    </border>
    <border>
      <left/>
      <right style="medium">
        <color theme="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thin">
        <color theme="9" tint="0.39997558519241921"/>
      </top>
      <bottom style="thin">
        <color theme="9" tint="0.39997558519241921"/>
      </bottom>
      <diagonal/>
    </border>
    <border>
      <left/>
      <right style="medium">
        <color theme="4"/>
      </right>
      <top/>
      <bottom/>
      <diagonal/>
    </border>
    <border>
      <left style="medium">
        <color theme="4"/>
      </left>
      <right/>
      <top/>
      <bottom/>
      <diagonal/>
    </border>
    <border>
      <left/>
      <right style="medium">
        <color theme="4"/>
      </right>
      <top style="medium">
        <color rgb="FFFF0000"/>
      </top>
      <bottom/>
      <diagonal/>
    </border>
    <border>
      <left/>
      <right style="medium">
        <color auto="1"/>
      </right>
      <top/>
      <bottom style="thin">
        <color auto="1"/>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s>
  <cellStyleXfs count="26">
    <xf numFmtId="0" fontId="0" fillId="0" borderId="0"/>
    <xf numFmtId="0" fontId="3" fillId="2" borderId="0"/>
    <xf numFmtId="0" fontId="4" fillId="3" borderId="2"/>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4" fillId="4" borderId="2"/>
    <xf numFmtId="0" fontId="5" fillId="0" borderId="0" applyNumberFormat="0" applyFill="0" applyBorder="0" applyAlignment="0" applyProtection="0"/>
  </cellStyleXfs>
  <cellXfs count="227">
    <xf numFmtId="0" fontId="0" fillId="0" borderId="0" xfId="0"/>
    <xf numFmtId="0" fontId="0" fillId="0" borderId="0" xfId="0" applyAlignment="1">
      <alignment vertical="center"/>
    </xf>
    <xf numFmtId="0" fontId="0" fillId="0" borderId="1" xfId="0" applyFont="1" applyBorder="1" applyAlignment="1" applyProtection="1">
      <alignment horizontal="center" vertical="top" wrapText="1" shrinkToFit="1"/>
    </xf>
    <xf numFmtId="0" fontId="0" fillId="0" borderId="32" xfId="0" applyBorder="1"/>
    <xf numFmtId="0" fontId="0" fillId="0" borderId="1" xfId="0" applyBorder="1" applyAlignment="1" applyProtection="1">
      <alignment horizontal="center" vertical="top" wrapText="1"/>
      <protection locked="0"/>
    </xf>
    <xf numFmtId="0" fontId="0" fillId="0" borderId="3" xfId="0" applyFont="1" applyBorder="1" applyAlignment="1" applyProtection="1">
      <alignment horizontal="center" vertical="top" wrapText="1"/>
    </xf>
    <xf numFmtId="0" fontId="0" fillId="0" borderId="14" xfId="0" applyFont="1" applyBorder="1" applyAlignment="1" applyProtection="1">
      <alignment horizontal="center" vertical="top" wrapText="1" shrinkToFit="1"/>
    </xf>
    <xf numFmtId="0" fontId="15" fillId="0" borderId="0" xfId="0" applyFont="1" applyAlignment="1">
      <alignment horizontal="left"/>
    </xf>
    <xf numFmtId="0" fontId="0" fillId="0" borderId="0" xfId="0" applyBorder="1" applyAlignment="1" applyProtection="1">
      <alignment horizontal="center" vertical="top" wrapText="1"/>
      <protection locked="0"/>
    </xf>
    <xf numFmtId="0" fontId="0" fillId="0" borderId="0" xfId="0" applyBorder="1" applyAlignment="1" applyProtection="1">
      <alignment horizontal="left" vertical="top" wrapText="1"/>
      <protection locked="0"/>
    </xf>
    <xf numFmtId="0" fontId="19" fillId="0" borderId="0" xfId="0" applyFont="1" applyBorder="1" applyAlignment="1" applyProtection="1">
      <alignment horizontal="center" vertical="top" wrapText="1"/>
    </xf>
    <xf numFmtId="0" fontId="19" fillId="0" borderId="0" xfId="0" applyFont="1" applyBorder="1" applyAlignment="1" applyProtection="1">
      <alignment horizontal="left" vertical="top"/>
    </xf>
    <xf numFmtId="0" fontId="20" fillId="0" borderId="1" xfId="0" applyFont="1" applyFill="1" applyBorder="1" applyAlignment="1" applyProtection="1">
      <alignment horizontal="center" vertical="top" wrapText="1" shrinkToFit="1"/>
    </xf>
    <xf numFmtId="0" fontId="24" fillId="0" borderId="1" xfId="0" applyFont="1" applyFill="1" applyBorder="1" applyAlignment="1" applyProtection="1">
      <alignment horizontal="center" vertical="top" wrapText="1" shrinkToFit="1"/>
    </xf>
    <xf numFmtId="0" fontId="19" fillId="0" borderId="1" xfId="0" applyFont="1" applyBorder="1" applyAlignment="1" applyProtection="1">
      <alignment horizontal="center" vertical="top" wrapText="1" shrinkToFit="1"/>
    </xf>
    <xf numFmtId="0" fontId="19" fillId="0" borderId="22" xfId="0" applyFont="1" applyBorder="1" applyAlignment="1" applyProtection="1">
      <alignment horizontal="center" vertical="top" wrapText="1" shrinkToFit="1"/>
    </xf>
    <xf numFmtId="0" fontId="32" fillId="0" borderId="0" xfId="0" applyFont="1"/>
    <xf numFmtId="0" fontId="14" fillId="0" borderId="1" xfId="0" applyFont="1" applyBorder="1" applyAlignment="1" applyProtection="1">
      <alignment horizontal="center" vertical="top" textRotation="90" wrapText="1"/>
    </xf>
    <xf numFmtId="0" fontId="31" fillId="0" borderId="0" xfId="0" applyFont="1" applyFill="1" applyBorder="1"/>
    <xf numFmtId="0" fontId="31" fillId="0" borderId="0" xfId="0" applyFont="1" applyFill="1"/>
    <xf numFmtId="0" fontId="29" fillId="0" borderId="0" xfId="0" applyFont="1" applyFill="1" applyProtection="1"/>
    <xf numFmtId="0" fontId="31" fillId="0" borderId="0" xfId="0" applyFont="1" applyFill="1" applyAlignment="1" applyProtection="1">
      <alignment horizontal="left" vertical="center" wrapText="1"/>
    </xf>
    <xf numFmtId="0" fontId="31" fillId="0" borderId="0" xfId="0" applyFont="1" applyFill="1" applyAlignment="1" applyProtection="1">
      <alignment vertical="center" wrapText="1"/>
    </xf>
    <xf numFmtId="0" fontId="32" fillId="0" borderId="0" xfId="0" applyFont="1" applyAlignment="1" applyProtection="1">
      <alignment horizontal="left" vertical="center" wrapText="1"/>
    </xf>
    <xf numFmtId="0" fontId="14" fillId="0" borderId="38" xfId="0" applyFont="1" applyFill="1" applyBorder="1" applyAlignment="1">
      <alignment horizontal="center" vertical="center" textRotation="90" wrapText="1"/>
    </xf>
    <xf numFmtId="0" fontId="19" fillId="0" borderId="1" xfId="0" applyFont="1" applyFill="1" applyBorder="1" applyAlignment="1" applyProtection="1">
      <alignment horizontal="center" vertical="top" wrapText="1" shrinkToFit="1"/>
    </xf>
    <xf numFmtId="0" fontId="0" fillId="0" borderId="0" xfId="0" applyFill="1"/>
    <xf numFmtId="0" fontId="29" fillId="0" borderId="0" xfId="0" quotePrefix="1" applyFont="1" applyFill="1" applyAlignment="1"/>
    <xf numFmtId="0" fontId="2" fillId="0" borderId="0" xfId="0" applyFont="1" applyFill="1"/>
    <xf numFmtId="0" fontId="31" fillId="0" borderId="0" xfId="0" applyFont="1" applyFill="1" applyAlignment="1">
      <alignment horizontal="left" wrapText="1"/>
    </xf>
    <xf numFmtId="0" fontId="0" fillId="0" borderId="0" xfId="0" applyFill="1" applyAlignment="1">
      <alignment wrapText="1"/>
    </xf>
    <xf numFmtId="0" fontId="20" fillId="0" borderId="8" xfId="0" applyFont="1" applyFill="1" applyBorder="1" applyAlignment="1" applyProtection="1">
      <alignment horizontal="center" vertical="top" wrapText="1" shrinkToFit="1"/>
    </xf>
    <xf numFmtId="0" fontId="31" fillId="0" borderId="0" xfId="0" applyFont="1" applyFill="1" applyAlignment="1">
      <alignment horizontal="center" vertical="top" wrapText="1"/>
    </xf>
    <xf numFmtId="0" fontId="0" fillId="0" borderId="0" xfId="0" applyNumberFormat="1"/>
    <xf numFmtId="0" fontId="29" fillId="0" borderId="0" xfId="0" applyFont="1" applyFill="1" applyBorder="1" applyAlignment="1">
      <alignment wrapText="1"/>
    </xf>
    <xf numFmtId="0" fontId="29" fillId="0" borderId="0" xfId="0" applyFont="1" applyFill="1" applyAlignment="1"/>
    <xf numFmtId="0" fontId="31" fillId="0" borderId="0" xfId="0" quotePrefix="1" applyFont="1" applyFill="1" applyAlignment="1"/>
    <xf numFmtId="0" fontId="29" fillId="0" borderId="0" xfId="0" applyFont="1" applyProtection="1"/>
    <xf numFmtId="0" fontId="32" fillId="0" borderId="0" xfId="0" applyFont="1" applyProtection="1"/>
    <xf numFmtId="0" fontId="25" fillId="5" borderId="50" xfId="0" applyFont="1" applyFill="1" applyBorder="1"/>
    <xf numFmtId="0" fontId="25" fillId="5" borderId="32" xfId="0" applyFont="1" applyFill="1" applyBorder="1"/>
    <xf numFmtId="0" fontId="0" fillId="5" borderId="32" xfId="0" applyFill="1" applyBorder="1"/>
    <xf numFmtId="0" fontId="0" fillId="5" borderId="51" xfId="0" applyFill="1" applyBorder="1"/>
    <xf numFmtId="0" fontId="35" fillId="5" borderId="52" xfId="0" applyFont="1" applyFill="1" applyBorder="1"/>
    <xf numFmtId="0" fontId="35" fillId="5" borderId="0" xfId="0" applyFont="1" applyFill="1"/>
    <xf numFmtId="0" fontId="35" fillId="5" borderId="53" xfId="0" applyFont="1" applyFill="1" applyBorder="1"/>
    <xf numFmtId="0" fontId="0" fillId="5" borderId="54" xfId="0" applyFill="1" applyBorder="1" applyAlignment="1">
      <alignment wrapText="1"/>
    </xf>
    <xf numFmtId="0" fontId="0" fillId="5" borderId="55" xfId="0" applyFill="1" applyBorder="1" applyAlignment="1">
      <alignment wrapText="1"/>
    </xf>
    <xf numFmtId="0" fontId="0" fillId="5" borderId="56" xfId="0" applyFill="1" applyBorder="1" applyAlignment="1">
      <alignment wrapText="1"/>
    </xf>
    <xf numFmtId="0" fontId="34" fillId="5" borderId="57" xfId="0" applyFont="1" applyFill="1" applyBorder="1"/>
    <xf numFmtId="0" fontId="0" fillId="5" borderId="0" xfId="0" applyFill="1" applyBorder="1"/>
    <xf numFmtId="0" fontId="0" fillId="6" borderId="58" xfId="0"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0" xfId="0" applyFill="1" applyBorder="1" applyAlignment="1" applyProtection="1">
      <alignment horizontal="center"/>
      <protection locked="0"/>
    </xf>
    <xf numFmtId="0" fontId="34" fillId="5" borderId="0" xfId="0" applyFont="1" applyFill="1" applyBorder="1" applyAlignment="1">
      <alignment horizontal="center"/>
    </xf>
    <xf numFmtId="0" fontId="0" fillId="5" borderId="59" xfId="0" applyFill="1" applyBorder="1"/>
    <xf numFmtId="0" fontId="34" fillId="5" borderId="57" xfId="0" applyFont="1" applyFill="1" applyBorder="1" applyAlignment="1">
      <alignment vertical="top"/>
    </xf>
    <xf numFmtId="0" fontId="0" fillId="5" borderId="59" xfId="0" applyFill="1" applyBorder="1" applyAlignment="1">
      <alignment wrapText="1"/>
    </xf>
    <xf numFmtId="0" fontId="0" fillId="7" borderId="61" xfId="0" applyFill="1" applyBorder="1" applyAlignment="1">
      <alignment horizontal="right"/>
    </xf>
    <xf numFmtId="0" fontId="0" fillId="5" borderId="61" xfId="0" applyFill="1" applyBorder="1" applyAlignment="1">
      <alignment horizontal="right"/>
    </xf>
    <xf numFmtId="0" fontId="0" fillId="5" borderId="0" xfId="0" applyFill="1" applyBorder="1" applyAlignment="1">
      <alignment horizontal="right"/>
    </xf>
    <xf numFmtId="0" fontId="34" fillId="7" borderId="61" xfId="0" applyFont="1" applyFill="1" applyBorder="1" applyAlignment="1">
      <alignment horizontal="right"/>
    </xf>
    <xf numFmtId="165" fontId="0" fillId="7" borderId="61" xfId="0" applyNumberFormat="1" applyFill="1" applyBorder="1" applyAlignment="1">
      <alignment horizontal="right"/>
    </xf>
    <xf numFmtId="165" fontId="0" fillId="5" borderId="61" xfId="0" applyNumberFormat="1" applyFill="1" applyBorder="1" applyAlignment="1">
      <alignment horizontal="right"/>
    </xf>
    <xf numFmtId="165" fontId="0" fillId="5" borderId="0" xfId="0" applyNumberFormat="1" applyFill="1" applyBorder="1" applyAlignment="1">
      <alignment horizontal="right"/>
    </xf>
    <xf numFmtId="165" fontId="34" fillId="7" borderId="61" xfId="0" applyNumberFormat="1" applyFont="1" applyFill="1" applyBorder="1" applyAlignment="1">
      <alignment horizontal="right"/>
    </xf>
    <xf numFmtId="2" fontId="0" fillId="7" borderId="61" xfId="0" applyNumberFormat="1" applyFill="1" applyBorder="1" applyAlignment="1">
      <alignment horizontal="right"/>
    </xf>
    <xf numFmtId="0" fontId="34" fillId="8" borderId="62" xfId="0" applyNumberFormat="1" applyFont="1" applyFill="1" applyBorder="1" applyAlignment="1">
      <alignment horizontal="right" vertical="center"/>
    </xf>
    <xf numFmtId="0" fontId="34" fillId="8" borderId="0" xfId="0" applyNumberFormat="1" applyFont="1" applyFill="1" applyBorder="1" applyAlignment="1">
      <alignment horizontal="right" vertical="center"/>
    </xf>
    <xf numFmtId="0" fontId="34" fillId="5" borderId="0" xfId="0" applyNumberFormat="1" applyFont="1" applyFill="1" applyBorder="1" applyAlignment="1">
      <alignment horizontal="right"/>
    </xf>
    <xf numFmtId="0" fontId="34" fillId="5" borderId="63" xfId="0" applyFont="1" applyFill="1" applyBorder="1"/>
    <xf numFmtId="0" fontId="0" fillId="5" borderId="64" xfId="0" applyFill="1" applyBorder="1" applyAlignment="1">
      <alignment horizontal="center" vertical="center"/>
    </xf>
    <xf numFmtId="0" fontId="34" fillId="5" borderId="64" xfId="0" applyFont="1" applyFill="1" applyBorder="1" applyAlignment="1">
      <alignment horizontal="right"/>
    </xf>
    <xf numFmtId="0" fontId="0" fillId="5" borderId="65" xfId="0" applyFill="1" applyBorder="1"/>
    <xf numFmtId="0" fontId="31" fillId="0" borderId="0" xfId="0" applyFont="1" applyAlignment="1">
      <alignment horizontal="center" vertical="top" wrapText="1"/>
    </xf>
    <xf numFmtId="0" fontId="31" fillId="0" borderId="0" xfId="0" applyFont="1" applyAlignment="1">
      <alignment wrapText="1"/>
    </xf>
    <xf numFmtId="0" fontId="0" fillId="0" borderId="0" xfId="0" applyAlignment="1">
      <alignment wrapText="1"/>
    </xf>
    <xf numFmtId="0" fontId="2" fillId="7" borderId="60" xfId="0" applyFont="1" applyFill="1" applyBorder="1" applyAlignment="1">
      <alignment horizontal="left" wrapText="1"/>
    </xf>
    <xf numFmtId="0" fontId="2" fillId="5" borderId="60" xfId="0" applyFont="1" applyFill="1" applyBorder="1" applyAlignment="1">
      <alignment horizontal="left" wrapText="1"/>
    </xf>
    <xf numFmtId="0" fontId="2" fillId="5" borderId="0" xfId="0" applyFont="1" applyFill="1" applyBorder="1" applyAlignment="1">
      <alignment horizontal="left" wrapText="1"/>
    </xf>
    <xf numFmtId="0" fontId="2" fillId="7" borderId="61" xfId="0" applyFont="1" applyFill="1" applyBorder="1" applyAlignment="1">
      <alignment horizontal="left" wrapText="1"/>
    </xf>
    <xf numFmtId="0" fontId="2" fillId="5" borderId="61" xfId="0" applyFont="1" applyFill="1" applyBorder="1" applyAlignment="1">
      <alignment horizontal="left" wrapText="1"/>
    </xf>
    <xf numFmtId="0" fontId="19" fillId="0" borderId="26" xfId="0" applyFont="1" applyBorder="1" applyAlignment="1">
      <alignment vertical="center" wrapText="1"/>
    </xf>
    <xf numFmtId="49" fontId="2" fillId="0" borderId="10" xfId="0" applyNumberFormat="1" applyFont="1" applyBorder="1" applyAlignment="1" applyProtection="1">
      <alignment vertical="center" wrapText="1" shrinkToFit="1"/>
    </xf>
    <xf numFmtId="3" fontId="9" fillId="0" borderId="12" xfId="0" applyNumberFormat="1" applyFont="1" applyBorder="1" applyAlignment="1" applyProtection="1">
      <alignment horizontal="left" vertical="center" wrapText="1" shrinkToFit="1"/>
    </xf>
    <xf numFmtId="2" fontId="0" fillId="0" borderId="15" xfId="0" applyNumberFormat="1" applyFont="1" applyBorder="1" applyAlignment="1" applyProtection="1">
      <alignment horizontal="right" vertical="center" wrapText="1" shrinkToFit="1"/>
    </xf>
    <xf numFmtId="0" fontId="31" fillId="0" borderId="0" xfId="0" quotePrefix="1" applyFont="1" applyFill="1" applyAlignment="1"/>
    <xf numFmtId="0" fontId="12" fillId="0" borderId="68" xfId="0" applyFont="1" applyBorder="1" applyAlignment="1">
      <alignment horizontal="center" vertical="center"/>
    </xf>
    <xf numFmtId="0" fontId="17" fillId="0" borderId="0" xfId="0" applyFont="1" applyBorder="1" applyAlignment="1">
      <alignment horizontal="right" vertical="center"/>
    </xf>
    <xf numFmtId="0" fontId="19" fillId="0" borderId="4" xfId="0" applyFont="1" applyBorder="1" applyAlignment="1" applyProtection="1">
      <alignment horizontal="center" vertical="top" wrapText="1"/>
    </xf>
    <xf numFmtId="0" fontId="0" fillId="0" borderId="7" xfId="0" applyFont="1" applyBorder="1" applyAlignment="1" applyProtection="1">
      <alignment horizontal="center" vertical="top" wrapText="1"/>
    </xf>
    <xf numFmtId="0" fontId="8" fillId="0" borderId="32" xfId="0" applyFont="1" applyBorder="1" applyAlignment="1">
      <alignment vertical="top"/>
    </xf>
    <xf numFmtId="0" fontId="32" fillId="0" borderId="0" xfId="0" applyFont="1" applyProtection="1"/>
    <xf numFmtId="0" fontId="20" fillId="0" borderId="38" xfId="0" applyFont="1" applyBorder="1" applyAlignment="1">
      <alignment horizontal="center" vertical="top"/>
    </xf>
    <xf numFmtId="0" fontId="0" fillId="0" borderId="22" xfId="0" applyBorder="1" applyAlignment="1" applyProtection="1">
      <alignment horizontal="left" vertical="top" wrapText="1" shrinkToFit="1"/>
      <protection locked="0"/>
    </xf>
    <xf numFmtId="0" fontId="9" fillId="0" borderId="1" xfId="0" applyFont="1" applyBorder="1" applyAlignment="1" applyProtection="1">
      <alignment horizontal="left" vertical="top" wrapText="1" shrinkToFit="1"/>
      <protection locked="0"/>
    </xf>
    <xf numFmtId="0" fontId="0" fillId="0" borderId="1" xfId="0" applyBorder="1" applyAlignment="1" applyProtection="1">
      <alignment horizontal="left" vertical="top" wrapText="1" shrinkToFit="1"/>
      <protection locked="0"/>
    </xf>
    <xf numFmtId="0" fontId="0" fillId="0" borderId="1" xfId="0" applyBorder="1" applyAlignment="1" applyProtection="1">
      <alignment horizontal="center" vertical="top" wrapText="1" shrinkToFit="1"/>
      <protection locked="0"/>
    </xf>
    <xf numFmtId="164" fontId="0" fillId="0" borderId="14" xfId="0" applyNumberFormat="1" applyBorder="1" applyAlignment="1" applyProtection="1">
      <alignment horizontal="center" vertical="top" wrapText="1" shrinkToFit="1"/>
      <protection locked="0"/>
    </xf>
    <xf numFmtId="0" fontId="8" fillId="0" borderId="8" xfId="0" applyFont="1" applyBorder="1" applyAlignment="1" applyProtection="1">
      <alignment horizontal="left" vertical="top" wrapText="1" shrinkToFit="1"/>
    </xf>
    <xf numFmtId="0" fontId="0" fillId="0" borderId="7" xfId="0" applyBorder="1" applyAlignment="1" applyProtection="1">
      <alignment horizontal="center" vertical="top" wrapText="1" shrinkToFit="1"/>
      <protection locked="0"/>
    </xf>
    <xf numFmtId="0" fontId="11" fillId="0" borderId="4" xfId="0" applyFont="1" applyBorder="1" applyAlignment="1" applyProtection="1">
      <alignment horizontal="left" vertical="top" wrapText="1" shrinkToFit="1"/>
    </xf>
    <xf numFmtId="0" fontId="10" fillId="0" borderId="1" xfId="0" quotePrefix="1" applyFont="1" applyBorder="1" applyAlignment="1" applyProtection="1">
      <alignment horizontal="center" vertical="top"/>
      <protection locked="0"/>
    </xf>
    <xf numFmtId="0" fontId="10" fillId="0" borderId="1" xfId="0" applyFont="1" applyBorder="1" applyAlignment="1" applyProtection="1">
      <alignment horizontal="center" vertical="top" wrapText="1" shrinkToFit="1"/>
    </xf>
    <xf numFmtId="164" fontId="10" fillId="0" borderId="1" xfId="0" applyNumberFormat="1" applyFont="1" applyBorder="1" applyAlignment="1" applyProtection="1">
      <alignment horizontal="center" vertical="top" wrapText="1" shrinkToFit="1"/>
    </xf>
    <xf numFmtId="164" fontId="10" fillId="0" borderId="8" xfId="0" applyNumberFormat="1" applyFont="1" applyBorder="1" applyAlignment="1" applyProtection="1">
      <alignment horizontal="center" vertical="top" wrapText="1" shrinkToFit="1"/>
      <protection locked="0"/>
    </xf>
    <xf numFmtId="0" fontId="0" fillId="0" borderId="66" xfId="0" applyNumberFormat="1" applyFont="1" applyBorder="1" applyAlignment="1">
      <alignment vertical="top"/>
    </xf>
    <xf numFmtId="0" fontId="0" fillId="0" borderId="0" xfId="0" applyAlignment="1">
      <alignment vertical="top"/>
    </xf>
    <xf numFmtId="0" fontId="0" fillId="0" borderId="3" xfId="0" applyBorder="1" applyAlignment="1" applyProtection="1">
      <alignment horizontal="center" vertical="top" wrapText="1" shrinkToFit="1"/>
      <protection locked="0"/>
    </xf>
    <xf numFmtId="0" fontId="0" fillId="0" borderId="3" xfId="0" applyBorder="1" applyAlignment="1" applyProtection="1">
      <alignment horizontal="left" vertical="top" wrapText="1" shrinkToFit="1"/>
      <protection locked="0"/>
    </xf>
    <xf numFmtId="0" fontId="32" fillId="0" borderId="0" xfId="0" applyFont="1" applyAlignment="1" applyProtection="1"/>
    <xf numFmtId="0" fontId="0" fillId="0" borderId="22" xfId="0" applyBorder="1" applyAlignment="1" applyProtection="1">
      <alignment horizontal="left" vertical="top" wrapText="1"/>
      <protection locked="0"/>
    </xf>
    <xf numFmtId="0" fontId="0" fillId="0" borderId="66" xfId="0" applyNumberFormat="1" applyFont="1" applyBorder="1" applyAlignment="1" applyProtection="1">
      <alignment horizontal="center" vertical="top"/>
      <protection locked="0"/>
    </xf>
    <xf numFmtId="0" fontId="0" fillId="0" borderId="0" xfId="0" applyNumberFormat="1" applyAlignment="1">
      <alignment horizontal="left"/>
    </xf>
    <xf numFmtId="0" fontId="32" fillId="0" borderId="0" xfId="0" applyFont="1" applyAlignment="1" applyProtection="1">
      <alignment horizontal="left"/>
      <protection locked="0"/>
    </xf>
    <xf numFmtId="0" fontId="38" fillId="0" borderId="0" xfId="0" applyFont="1" applyBorder="1" applyAlignment="1" applyProtection="1">
      <alignment horizontal="right" wrapText="1"/>
      <protection locked="0"/>
    </xf>
    <xf numFmtId="0" fontId="38" fillId="0" borderId="0" xfId="0" applyFont="1" applyBorder="1" applyAlignment="1">
      <alignment horizontal="left"/>
    </xf>
    <xf numFmtId="0" fontId="38" fillId="0" borderId="75" xfId="0" applyFont="1" applyBorder="1" applyAlignment="1">
      <alignment horizontal="left"/>
    </xf>
    <xf numFmtId="0" fontId="2" fillId="0" borderId="6" xfId="0" applyFont="1" applyBorder="1" applyAlignment="1" applyProtection="1">
      <alignment horizontal="left" vertical="center" wrapText="1" shrinkToFit="1"/>
    </xf>
    <xf numFmtId="0" fontId="2" fillId="0" borderId="5" xfId="0" applyFont="1" applyBorder="1" applyAlignment="1" applyProtection="1">
      <alignment horizontal="left" vertical="center" wrapText="1" shrinkToFit="1"/>
    </xf>
    <xf numFmtId="0" fontId="2" fillId="0" borderId="45" xfId="0" applyFont="1" applyBorder="1" applyAlignment="1" applyProtection="1">
      <alignment horizontal="left" vertical="center" wrapText="1" shrinkToFit="1"/>
    </xf>
    <xf numFmtId="0" fontId="7" fillId="0" borderId="41" xfId="0" applyFont="1" applyBorder="1" applyAlignment="1" applyProtection="1">
      <alignment horizontal="left" vertical="center" wrapText="1" shrinkToFit="1"/>
      <protection locked="0"/>
    </xf>
    <xf numFmtId="0" fontId="7" fillId="0" borderId="5" xfId="0" applyFont="1" applyBorder="1" applyAlignment="1" applyProtection="1">
      <alignment horizontal="left" vertical="center" wrapText="1" shrinkToFit="1"/>
      <protection locked="0"/>
    </xf>
    <xf numFmtId="0" fontId="7" fillId="0" borderId="9" xfId="0" applyFont="1" applyBorder="1" applyAlignment="1" applyProtection="1">
      <alignment horizontal="left" vertical="center" wrapText="1" shrinkToFit="1"/>
      <protection locked="0"/>
    </xf>
    <xf numFmtId="0" fontId="7" fillId="0" borderId="70" xfId="0" applyFont="1" applyBorder="1" applyAlignment="1" applyProtection="1">
      <alignment horizontal="left" vertical="center" wrapText="1" shrinkToFit="1"/>
      <protection locked="0"/>
    </xf>
    <xf numFmtId="0" fontId="20" fillId="0" borderId="11" xfId="0" applyFont="1" applyFill="1" applyBorder="1" applyAlignment="1" applyProtection="1">
      <alignment horizontal="left" vertical="center" wrapText="1" shrinkToFit="1"/>
    </xf>
    <xf numFmtId="0" fontId="20" fillId="0" borderId="22" xfId="0" applyFont="1" applyFill="1" applyBorder="1" applyAlignment="1" applyProtection="1">
      <alignment horizontal="left" vertical="center" wrapText="1" shrinkToFit="1"/>
    </xf>
    <xf numFmtId="0" fontId="20" fillId="0" borderId="3" xfId="0" applyFont="1" applyFill="1" applyBorder="1" applyAlignment="1" applyProtection="1">
      <alignment horizontal="left" vertical="center" wrapText="1" shrinkToFit="1"/>
    </xf>
    <xf numFmtId="0" fontId="7" fillId="0" borderId="4" xfId="0" applyFont="1" applyBorder="1" applyAlignment="1" applyProtection="1">
      <alignment horizontal="left" vertical="center" wrapText="1" shrinkToFit="1"/>
      <protection locked="0"/>
    </xf>
    <xf numFmtId="0" fontId="7" fillId="0" borderId="22" xfId="0" applyFont="1" applyBorder="1" applyAlignment="1" applyProtection="1">
      <alignment horizontal="left" vertical="center" wrapText="1" shrinkToFit="1"/>
      <protection locked="0"/>
    </xf>
    <xf numFmtId="0" fontId="7" fillId="0" borderId="33" xfId="0" applyFont="1" applyBorder="1" applyAlignment="1" applyProtection="1">
      <alignment horizontal="left" vertical="center" wrapText="1" shrinkToFit="1"/>
      <protection locked="0"/>
    </xf>
    <xf numFmtId="0" fontId="20" fillId="0" borderId="11" xfId="0" applyFont="1" applyBorder="1" applyAlignment="1" applyProtection="1">
      <alignment horizontal="left" vertical="center" wrapText="1" shrinkToFit="1"/>
    </xf>
    <xf numFmtId="0" fontId="20" fillId="0" borderId="22" xfId="0" applyFont="1" applyBorder="1" applyAlignment="1" applyProtection="1">
      <alignment horizontal="left" vertical="center" wrapText="1" shrinkToFit="1"/>
    </xf>
    <xf numFmtId="0" fontId="20" fillId="0" borderId="3" xfId="0" applyFont="1" applyBorder="1" applyAlignment="1" applyProtection="1">
      <alignment horizontal="left" vertical="center" wrapText="1" shrinkToFit="1"/>
    </xf>
    <xf numFmtId="49" fontId="7" fillId="0" borderId="4" xfId="0" applyNumberFormat="1" applyFont="1" applyBorder="1" applyAlignment="1" applyProtection="1">
      <alignment horizontal="left" vertical="center" wrapText="1" shrinkToFit="1"/>
      <protection locked="0"/>
    </xf>
    <xf numFmtId="49" fontId="7" fillId="0" borderId="22" xfId="0" applyNumberFormat="1" applyFont="1" applyBorder="1" applyAlignment="1" applyProtection="1">
      <alignment horizontal="left" vertical="center" wrapText="1" shrinkToFit="1"/>
      <protection locked="0"/>
    </xf>
    <xf numFmtId="49" fontId="7" fillId="0" borderId="33" xfId="0" applyNumberFormat="1" applyFont="1" applyBorder="1" applyAlignment="1" applyProtection="1">
      <alignment horizontal="left" vertical="center" wrapText="1" shrinkToFit="1"/>
      <protection locked="0"/>
    </xf>
    <xf numFmtId="0" fontId="38" fillId="0" borderId="0" xfId="0" applyFont="1" applyBorder="1" applyAlignment="1" applyProtection="1">
      <alignment horizontal="center" wrapText="1"/>
    </xf>
    <xf numFmtId="0" fontId="17" fillId="0" borderId="71" xfId="0" applyFont="1" applyBorder="1" applyAlignment="1" applyProtection="1">
      <alignment horizontal="center" wrapText="1"/>
    </xf>
    <xf numFmtId="0" fontId="17" fillId="0" borderId="72" xfId="0" applyFont="1" applyBorder="1" applyAlignment="1" applyProtection="1">
      <alignment horizontal="center" wrapText="1"/>
    </xf>
    <xf numFmtId="0" fontId="17" fillId="0" borderId="73" xfId="0" applyFont="1" applyBorder="1" applyAlignment="1" applyProtection="1">
      <alignment horizontal="center" wrapText="1"/>
    </xf>
    <xf numFmtId="0" fontId="2" fillId="0" borderId="7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5" xfId="0" applyFont="1" applyFill="1" applyBorder="1" applyAlignment="1">
      <alignment horizontal="center" vertical="center"/>
    </xf>
    <xf numFmtId="0" fontId="0" fillId="0" borderId="0" xfId="0" applyAlignment="1">
      <alignment wrapText="1"/>
    </xf>
    <xf numFmtId="0" fontId="5" fillId="0" borderId="0" xfId="25" applyAlignment="1" applyProtection="1">
      <alignment wrapText="1"/>
      <protection locked="0"/>
    </xf>
    <xf numFmtId="0" fontId="9" fillId="0" borderId="74"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75" xfId="0" applyFont="1" applyBorder="1" applyAlignment="1" applyProtection="1">
      <alignment horizontal="center" vertical="center"/>
    </xf>
    <xf numFmtId="0" fontId="9" fillId="0" borderId="76" xfId="0" applyFont="1" applyBorder="1" applyAlignment="1" applyProtection="1">
      <alignment horizontal="center" vertical="center"/>
    </xf>
    <xf numFmtId="0" fontId="9" fillId="0" borderId="77" xfId="0" applyFont="1" applyBorder="1" applyAlignment="1" applyProtection="1">
      <alignment horizontal="center" vertical="center"/>
    </xf>
    <xf numFmtId="0" fontId="9" fillId="0" borderId="78" xfId="0" applyFont="1" applyBorder="1" applyAlignment="1" applyProtection="1">
      <alignment horizontal="center" vertical="center"/>
    </xf>
    <xf numFmtId="0" fontId="20" fillId="0" borderId="16" xfId="0" applyFont="1" applyBorder="1" applyAlignment="1" applyProtection="1">
      <alignment horizontal="left" vertical="center" wrapText="1" shrinkToFit="1"/>
    </xf>
    <xf numFmtId="0" fontId="20" fillId="0" borderId="34" xfId="0" applyFont="1" applyBorder="1" applyAlignment="1" applyProtection="1">
      <alignment horizontal="left" vertical="center" wrapText="1" shrinkToFit="1"/>
    </xf>
    <xf numFmtId="0" fontId="20" fillId="0" borderId="46" xfId="0" applyFont="1" applyBorder="1" applyAlignment="1" applyProtection="1">
      <alignment horizontal="left" vertical="center" wrapText="1" shrinkToFit="1"/>
    </xf>
    <xf numFmtId="0" fontId="2" fillId="0" borderId="10" xfId="0" applyFont="1" applyBorder="1" applyAlignment="1" applyProtection="1">
      <alignment horizontal="left" vertical="center" wrapText="1" shrinkToFit="1"/>
    </xf>
    <xf numFmtId="0" fontId="2" fillId="0" borderId="12" xfId="0" applyFont="1" applyBorder="1" applyAlignment="1" applyProtection="1">
      <alignment horizontal="left" vertical="center" wrapText="1" shrinkToFit="1"/>
    </xf>
    <xf numFmtId="0" fontId="20" fillId="0" borderId="6" xfId="0" applyFont="1" applyBorder="1" applyAlignment="1" applyProtection="1">
      <alignment horizontal="center" vertical="center" wrapText="1" shrinkToFit="1"/>
    </xf>
    <xf numFmtId="0" fontId="20" fillId="0" borderId="5" xfId="0" applyFont="1" applyBorder="1" applyAlignment="1" applyProtection="1">
      <alignment horizontal="center" vertical="center" wrapText="1" shrinkToFit="1"/>
    </xf>
    <xf numFmtId="0" fontId="20" fillId="0" borderId="13" xfId="0" applyFont="1" applyBorder="1" applyAlignment="1" applyProtection="1">
      <alignment horizontal="center" vertical="center" wrapText="1" shrinkToFit="1"/>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47" xfId="0" applyBorder="1" applyAlignment="1" applyProtection="1">
      <alignment horizontal="center" vertical="center"/>
    </xf>
    <xf numFmtId="0" fontId="0" fillId="0" borderId="21" xfId="0" applyBorder="1" applyAlignment="1" applyProtection="1">
      <alignment horizontal="center" vertical="center"/>
    </xf>
    <xf numFmtId="0" fontId="0" fillId="0" borderId="9" xfId="0" applyBorder="1" applyAlignment="1" applyProtection="1">
      <alignment horizontal="center" vertical="center"/>
    </xf>
    <xf numFmtId="0" fontId="0" fillId="0" borderId="48" xfId="0" applyBorder="1" applyAlignment="1" applyProtection="1">
      <alignment horizontal="center" vertical="center"/>
    </xf>
    <xf numFmtId="0" fontId="20" fillId="0" borderId="11" xfId="0" applyFont="1" applyBorder="1" applyAlignment="1" applyProtection="1">
      <alignment horizontal="center" vertical="center" wrapText="1" shrinkToFit="1"/>
    </xf>
    <xf numFmtId="0" fontId="20" fillId="0" borderId="22" xfId="0" applyFont="1" applyBorder="1" applyAlignment="1" applyProtection="1">
      <alignment horizontal="center" vertical="center" wrapText="1" shrinkToFit="1"/>
    </xf>
    <xf numFmtId="0" fontId="20" fillId="0" borderId="33" xfId="0" applyFont="1" applyBorder="1" applyAlignment="1" applyProtection="1">
      <alignment horizontal="center" vertical="center" wrapText="1" shrinkToFit="1"/>
    </xf>
    <xf numFmtId="0" fontId="2" fillId="0" borderId="11" xfId="0" applyFont="1" applyBorder="1" applyAlignment="1" applyProtection="1">
      <alignment horizontal="center" vertical="center" wrapText="1" shrinkToFit="1"/>
    </xf>
    <xf numFmtId="0" fontId="2" fillId="0" borderId="23" xfId="0" applyFont="1" applyBorder="1" applyAlignment="1" applyProtection="1">
      <alignment horizontal="center" vertical="center" wrapText="1" shrinkToFit="1"/>
    </xf>
    <xf numFmtId="49" fontId="2" fillId="0" borderId="39" xfId="0" applyNumberFormat="1" applyFont="1" applyBorder="1" applyAlignment="1" applyProtection="1">
      <alignment horizontal="left" vertical="center" wrapText="1" shrinkToFit="1"/>
      <protection locked="0"/>
    </xf>
    <xf numFmtId="49" fontId="2" fillId="0" borderId="24" xfId="0" applyNumberFormat="1" applyFont="1" applyBorder="1" applyAlignment="1" applyProtection="1">
      <alignment horizontal="left" vertical="center" wrapText="1" shrinkToFit="1"/>
      <protection locked="0"/>
    </xf>
    <xf numFmtId="0" fontId="9" fillId="0" borderId="29"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8" xfId="0" applyFont="1" applyFill="1" applyBorder="1" applyAlignment="1">
      <alignment horizontal="left" vertical="top" wrapText="1"/>
    </xf>
    <xf numFmtId="0" fontId="9" fillId="0" borderId="52"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31" xfId="0" applyFont="1" applyFill="1" applyBorder="1" applyAlignment="1">
      <alignment horizontal="left" vertical="top" wrapText="1"/>
    </xf>
    <xf numFmtId="0" fontId="12" fillId="0" borderId="42" xfId="0" applyFont="1" applyBorder="1" applyAlignment="1">
      <alignment horizontal="right" vertical="center"/>
    </xf>
    <xf numFmtId="0" fontId="12" fillId="0" borderId="43" xfId="0" applyFont="1" applyBorder="1" applyAlignment="1">
      <alignment horizontal="right" vertical="center"/>
    </xf>
    <xf numFmtId="0" fontId="12" fillId="0" borderId="40" xfId="0" applyFont="1" applyBorder="1" applyAlignment="1">
      <alignment horizontal="center" vertical="center" wrapText="1" shrinkToFit="1"/>
    </xf>
    <xf numFmtId="0" fontId="12" fillId="0" borderId="30" xfId="0" applyFont="1" applyBorder="1" applyAlignment="1">
      <alignment horizontal="center" vertical="center" wrapText="1" shrinkToFi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18" xfId="0" applyFont="1" applyBorder="1" applyAlignment="1">
      <alignment horizontal="center" vertical="center" wrapText="1"/>
    </xf>
    <xf numFmtId="0" fontId="18" fillId="0" borderId="16" xfId="0" applyFont="1" applyBorder="1" applyAlignment="1">
      <alignment horizontal="left" vertical="center" wrapText="1"/>
    </xf>
    <xf numFmtId="0" fontId="18" fillId="0" borderId="34" xfId="0" applyFont="1" applyBorder="1" applyAlignment="1">
      <alignment horizontal="left" vertical="center" wrapText="1"/>
    </xf>
    <xf numFmtId="0" fontId="18" fillId="0" borderId="44" xfId="0" applyFont="1" applyBorder="1" applyAlignment="1">
      <alignment horizontal="left" vertical="center" wrapText="1"/>
    </xf>
    <xf numFmtId="0" fontId="19" fillId="0" borderId="39" xfId="0" applyFont="1" applyBorder="1" applyAlignment="1">
      <alignment horizontal="left" vertical="center" wrapText="1"/>
    </xf>
    <xf numFmtId="0" fontId="19" fillId="0" borderId="24" xfId="0" applyFont="1" applyBorder="1" applyAlignment="1">
      <alignment horizontal="left" vertical="center" wrapText="1"/>
    </xf>
    <xf numFmtId="0" fontId="19" fillId="0" borderId="28" xfId="0" applyFont="1" applyBorder="1" applyAlignment="1">
      <alignment horizontal="left" vertical="center" wrapText="1"/>
    </xf>
    <xf numFmtId="0" fontId="19" fillId="0" borderId="27" xfId="0" applyFont="1" applyBorder="1" applyAlignment="1">
      <alignment horizontal="left" vertical="center" wrapText="1"/>
    </xf>
    <xf numFmtId="0" fontId="19" fillId="0" borderId="49" xfId="0" applyFont="1" applyBorder="1" applyAlignment="1">
      <alignment horizontal="left" vertical="center" wrapText="1"/>
    </xf>
    <xf numFmtId="0" fontId="17" fillId="0" borderId="4" xfId="0" applyFont="1" applyBorder="1" applyAlignment="1">
      <alignment horizontal="center" vertical="center" wrapText="1" shrinkToFit="1"/>
    </xf>
    <xf numFmtId="0" fontId="17" fillId="0" borderId="3" xfId="0" applyFont="1" applyBorder="1" applyAlignment="1">
      <alignment horizontal="center" vertical="center" wrapText="1" shrinkToFit="1"/>
    </xf>
    <xf numFmtId="0" fontId="23" fillId="0" borderId="20" xfId="0" applyFont="1" applyBorder="1" applyAlignment="1">
      <alignment horizontal="center" vertical="center" wrapText="1"/>
    </xf>
    <xf numFmtId="0" fontId="23" fillId="0" borderId="6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31" xfId="0" applyFont="1" applyBorder="1" applyAlignment="1">
      <alignment horizontal="center" vertical="center" wrapText="1"/>
    </xf>
    <xf numFmtId="0" fontId="0" fillId="0" borderId="4"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31" fillId="0" borderId="0" xfId="0" applyFont="1" applyFill="1" applyAlignment="1">
      <alignment horizontal="left" vertical="top" wrapText="1"/>
    </xf>
    <xf numFmtId="0" fontId="29" fillId="0" borderId="0" xfId="0" applyFont="1" applyFill="1" applyBorder="1" applyAlignment="1">
      <alignment wrapText="1"/>
    </xf>
    <xf numFmtId="0" fontId="29" fillId="0" borderId="0" xfId="0" applyFont="1" applyFill="1" applyAlignment="1"/>
    <xf numFmtId="0" fontId="31" fillId="0" borderId="0" xfId="0" quotePrefix="1" applyFont="1" applyFill="1" applyAlignment="1"/>
    <xf numFmtId="0" fontId="31" fillId="0" borderId="0" xfId="0" applyFont="1" applyAlignment="1">
      <alignment horizontal="left" vertical="top" wrapText="1"/>
    </xf>
    <xf numFmtId="0" fontId="29" fillId="0" borderId="0" xfId="0" applyFont="1" applyProtection="1"/>
    <xf numFmtId="0" fontId="29" fillId="0" borderId="4" xfId="0" applyFont="1" applyBorder="1" applyAlignment="1" applyProtection="1">
      <alignment horizontal="left" vertical="center"/>
    </xf>
    <xf numFmtId="0" fontId="29" fillId="0" borderId="22" xfId="0" applyFont="1" applyBorder="1" applyAlignment="1" applyProtection="1">
      <alignment horizontal="left" vertical="center"/>
    </xf>
    <xf numFmtId="0" fontId="29" fillId="0" borderId="3" xfId="0" applyFont="1" applyBorder="1" applyAlignment="1" applyProtection="1">
      <alignment horizontal="left" vertical="center"/>
    </xf>
    <xf numFmtId="0" fontId="34" fillId="0" borderId="17" xfId="0" applyFont="1" applyBorder="1" applyAlignment="1">
      <alignment horizontal="right" vertical="top"/>
    </xf>
    <xf numFmtId="0" fontId="32" fillId="0" borderId="0" xfId="0" applyFont="1" applyProtection="1"/>
    <xf numFmtId="0" fontId="29" fillId="0" borderId="0" xfId="0" applyFont="1" applyFill="1" applyBorder="1"/>
    <xf numFmtId="0" fontId="31" fillId="0" borderId="0" xfId="0" applyFont="1" applyAlignment="1" applyProtection="1">
      <alignment horizontal="left" vertical="center" wrapText="1"/>
    </xf>
    <xf numFmtId="0" fontId="29" fillId="0" borderId="0" xfId="0" applyFont="1" applyAlignment="1" applyProtection="1"/>
    <xf numFmtId="0" fontId="31" fillId="0" borderId="0" xfId="0" applyFont="1" applyAlignment="1" applyProtection="1">
      <alignment horizontal="left" vertical="top" wrapText="1"/>
    </xf>
    <xf numFmtId="0" fontId="29" fillId="0" borderId="0" xfId="0" applyFont="1" applyAlignment="1">
      <alignment horizontal="left" vertical="top" wrapText="1"/>
    </xf>
    <xf numFmtId="0" fontId="36" fillId="5" borderId="50" xfId="0" applyFont="1" applyFill="1" applyBorder="1" applyAlignment="1">
      <alignment horizontal="left" wrapText="1"/>
    </xf>
    <xf numFmtId="0" fontId="36" fillId="5" borderId="32" xfId="0" applyFont="1" applyFill="1" applyBorder="1" applyAlignment="1">
      <alignment horizontal="left" wrapText="1"/>
    </xf>
    <xf numFmtId="0" fontId="36" fillId="5" borderId="51" xfId="0" applyFont="1" applyFill="1" applyBorder="1" applyAlignment="1">
      <alignment horizontal="left" wrapText="1"/>
    </xf>
    <xf numFmtId="0" fontId="0" fillId="0" borderId="0" xfId="0" applyAlignment="1">
      <alignment horizontal="left" wrapText="1"/>
    </xf>
  </cellXfs>
  <cellStyles count="26">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25" builtinId="8"/>
    <cellStyle name="Modul" xfId="2" xr:uid="{00000000-0005-0000-0000-000015000000}"/>
    <cellStyle name="Modulgruppe" xfId="1" xr:uid="{00000000-0005-0000-0000-000016000000}"/>
    <cellStyle name="Standard" xfId="0" builtinId="0"/>
    <cellStyle name="Standard 2" xfId="23" xr:uid="{00000000-0005-0000-0000-000018000000}"/>
    <cellStyle name="Untermodul" xfId="24" xr:uid="{00000000-0005-0000-0000-000019000000}"/>
  </cellStyles>
  <dxfs count="21">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alignment horizontal="left" vertical="bottom" textRotation="0" wrapText="0" indent="0" justifyLastLine="0" shrinkToFit="0" readingOrder="0"/>
    </dxf>
    <dxf>
      <numFmt numFmtId="0" formatCode="General"/>
    </dxf>
    <dxf>
      <numFmt numFmtId="0" formatCode="General"/>
    </dxf>
    <dxf>
      <numFmt numFmtId="0" formatCode="General"/>
    </dxf>
  </dxfs>
  <tableStyles count="0" defaultTableStyle="TableStyleMedium9" defaultPivotStyle="PivotStyleMedium4"/>
  <colors>
    <mruColors>
      <color rgb="FF1038E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58</xdr:row>
          <xdr:rowOff>28575</xdr:rowOff>
        </xdr:from>
        <xdr:to>
          <xdr:col>3</xdr:col>
          <xdr:colOff>800100</xdr:colOff>
          <xdr:row>58</xdr:row>
          <xdr:rowOff>295275</xdr:rowOff>
        </xdr:to>
        <xdr:sp macro="" textlink="">
          <xdr:nvSpPr>
            <xdr:cNvPr id="22529" name="Option Button 1" descr=" Nein"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58</xdr:row>
          <xdr:rowOff>28575</xdr:rowOff>
        </xdr:from>
        <xdr:to>
          <xdr:col>3</xdr:col>
          <xdr:colOff>9525</xdr:colOff>
          <xdr:row>58</xdr:row>
          <xdr:rowOff>276225</xdr:rowOff>
        </xdr:to>
        <xdr:sp macro="" textlink="">
          <xdr:nvSpPr>
            <xdr:cNvPr id="22530" name="Option Button 2" descr=" Ja" hidden="1">
              <a:extLst>
                <a:ext uri="{63B3BB69-23CF-44E3-9099-C40C66FF867C}">
                  <a14:compatExt spid="_x0000_s22530"/>
                </a:ext>
                <a:ext uri="{FF2B5EF4-FFF2-40B4-BE49-F238E27FC236}">
                  <a16:creationId xmlns:a16="http://schemas.microsoft.com/office/drawing/2014/main" id="{00000000-0008-0000-0000-00000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eDaten_4" connectionId="1" xr16:uid="{00000000-0016-0000-1100-000010000000}" autoFormatId="16" applyNumberFormats="0" applyBorderFormats="0" applyFontFormats="0" applyPatternFormats="0" applyAlignmentFormats="0" applyWidthHeightFormats="0">
  <queryTableRefresh nextId="9">
    <queryTableFields count="6">
      <queryTableField id="1" name="Header" tableColumnId="1"/>
      <queryTableField id="7" name="Modul ID" tableColumnId="2"/>
      <queryTableField id="3" name="Pool" tableColumnId="3"/>
      <queryTableField id="4" name="Prüf.Nr." tableColumnId="4"/>
      <queryTableField id="5" name="Name" tableColumnId="5"/>
      <queryTableField id="6" name="Credits" tableColumnId="6"/>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eDaten_3" connectionId="2" xr16:uid="{00000000-0016-0000-1200-000011000000}" autoFormatId="16" applyNumberFormats="0" applyBorderFormats="0" applyFontFormats="0" applyPatternFormats="0" applyAlignmentFormats="0" applyWidthHeightFormats="0">
  <queryTableRefresh nextId="9">
    <queryTableFields count="6">
      <queryTableField id="1" name="Header" tableColumnId="1"/>
      <queryTableField id="7" name="Modul ID" tableColumnId="2"/>
      <queryTableField id="3" name="Pool" tableColumnId="3"/>
      <queryTableField id="4" name="Prüf.Nr." tableColumnId="4"/>
      <queryTableField id="5" name="Name" tableColumnId="5"/>
      <queryTableField id="6" name="Credits"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0000000}" name="WiInf_Bachelor_2023" displayName="WiInf_Bachelor_2023" ref="A1:F54" tableType="queryTable" totalsRowShown="0">
  <autoFilter ref="A1:F54" xr:uid="{00000000-0009-0000-0100-000004000000}"/>
  <tableColumns count="6">
    <tableColumn id="1" xr3:uid="{00000000-0010-0000-1000-000001000000}" uniqueName="1" name="Header" queryTableFieldId="1" dataDxfId="20"/>
    <tableColumn id="2" xr3:uid="{00000000-0010-0000-1000-000002000000}" uniqueName="2" name="Modul ID" queryTableFieldId="7" dataDxfId="19"/>
    <tableColumn id="3" xr3:uid="{00000000-0010-0000-1000-000003000000}" uniqueName="3" name="Pool" queryTableFieldId="3" dataDxfId="18"/>
    <tableColumn id="4" xr3:uid="{00000000-0010-0000-1000-000004000000}" uniqueName="4" name="Prüf.Nr." queryTableFieldId="4" dataDxfId="17"/>
    <tableColumn id="5" xr3:uid="{00000000-0010-0000-1000-000005000000}" uniqueName="5" name="Name" queryTableFieldId="5" dataDxfId="16"/>
    <tableColumn id="6" xr3:uid="{00000000-0010-0000-1000-000006000000}" uniqueName="6" name="Credits" queryTableFieldId="6" dataDxfId="15"/>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1000000}" name="WiInf_Master_2010" displayName="WiInf_Master_2010" ref="A1:F55" tableType="queryTable" totalsRowShown="0">
  <autoFilter ref="A1:F55" xr:uid="{00000000-0009-0000-0100-000003000000}"/>
  <tableColumns count="6">
    <tableColumn id="1" xr3:uid="{00000000-0010-0000-1100-000001000000}" uniqueName="1" name="Header" queryTableFieldId="1" dataDxfId="14"/>
    <tableColumn id="2" xr3:uid="{00000000-0010-0000-1100-000002000000}" uniqueName="2" name="Modul ID" queryTableFieldId="7" dataDxfId="13"/>
    <tableColumn id="3" xr3:uid="{00000000-0010-0000-1100-000003000000}" uniqueName="3" name="Pool" queryTableFieldId="3" dataDxfId="12"/>
    <tableColumn id="4" xr3:uid="{00000000-0010-0000-1100-000004000000}" uniqueName="4" name="Prüf.Nr." queryTableFieldId="4" dataDxfId="11"/>
    <tableColumn id="5" xr3:uid="{00000000-0010-0000-1100-000005000000}" uniqueName="5" name="Name" queryTableFieldId="5" dataDxfId="10"/>
    <tableColumn id="6" xr3:uid="{00000000-0010-0000-1100-000006000000}" uniqueName="6" name="Credits" queryTableFieldId="6" dataDxfId="9"/>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2000000}" name="ListeStudiengaenge" displayName="ListeStudiengaenge" ref="A35:M44" totalsRowShown="0">
  <autoFilter ref="A35:M44" xr:uid="{00000000-0009-0000-0100-000006000000}"/>
  <tableColumns count="13">
    <tableColumn id="1" xr3:uid="{00000000-0010-0000-1200-000001000000}" name="Studiengangkürzel"/>
    <tableColumn id="9" xr3:uid="{00000000-0010-0000-1200-000009000000}" name="StudiengangsTyp"/>
    <tableColumn id="3" xr3:uid="{00000000-0010-0000-1200-000003000000}" name="SemesterUmfang" dataDxfId="8">
      <calculatedColumnFormula>IF(ListeStudiengaenge[[#This Row],[Studiengangkürzel]]&lt;&gt;"",INDIRECT(CONCATENATE("$",ListeStudiengaenge[[#This Row],[StudiengangsTyp]],"$15")),"")</calculatedColumnFormula>
    </tableColumn>
    <tableColumn id="8" xr3:uid="{00000000-0010-0000-1200-000008000000}" name="Basis-Einstufungs-Fachsemester"/>
    <tableColumn id="17" xr3:uid="{00000000-0010-0000-1200-000011000000}" name="AnsprechpartnerZPA"/>
    <tableColumn id="16" xr3:uid="{00000000-0010-0000-1200-000010000000}" name="Spalte5" dataDxfId="7">
      <calculatedColumnFormula>IF(ListeStudiengaenge[[#This Row],[SemesterUmfang]]&lt;&gt;"",INDIRECT(CONCATENATE("$",ListeStudiengaenge[[#This Row],[AnsprechpartnerZPA]],"$14")),"")</calculatedColumnFormula>
    </tableColumn>
    <tableColumn id="15" xr3:uid="{00000000-0010-0000-1200-00000F000000}" name="Spalte4" dataDxfId="6">
      <calculatedColumnFormula>IF(ListeStudiengaenge[[#This Row],[Basis-Einstufungs-Fachsemester]]&lt;&gt;"",INDIRECT(CONCATENATE("$",ListeStudiengaenge[[#This Row],[Spalte5]],"$14")),"")</calculatedColumnFormula>
    </tableColumn>
    <tableColumn id="14" xr3:uid="{00000000-0010-0000-1200-00000E000000}" name="Spalte3" dataDxfId="5">
      <calculatedColumnFormula>IF(ListeStudiengaenge[[#This Row],[AnsprechpartnerZPA]]&lt;&gt;"",INDIRECT(CONCATENATE("$",ListeStudiengaenge[[#This Row],[Spalte4]],"$14")),"")</calculatedColumnFormula>
    </tableColumn>
    <tableColumn id="13" xr3:uid="{00000000-0010-0000-1200-00000D000000}" name="Spalte2" dataDxfId="4">
      <calculatedColumnFormula>IF(ListeStudiengaenge[[#This Row],[Spalte5]]&lt;&gt;"",INDIRECT(CONCATENATE("$",ListeStudiengaenge[[#This Row],[Spalte3]],"$14")),"")</calculatedColumnFormula>
    </tableColumn>
    <tableColumn id="12" xr3:uid="{00000000-0010-0000-1200-00000C000000}" name="Spalte1" dataDxfId="3">
      <calculatedColumnFormula>IF(ListeStudiengaenge[[#This Row],[Spalte4]]&lt;&gt;"",INDIRECT(CONCATENATE("$",ListeStudiengaenge[[#This Row],[Spalte2]],"$14")),"")</calculatedColumnFormula>
    </tableColumn>
    <tableColumn id="10" xr3:uid="{00000000-0010-0000-1200-00000A000000}" name="EinstufungsFaktorKBF" dataDxfId="2">
      <calculatedColumnFormula>IF(AND(ListeStudiengaenge[[#This Row],[Studiengangkürzel]]&lt;&gt;"",OR(ListeStudiengaenge[[#This Row],[StudiengangsTyp]]="D",ListeStudiengaenge[[#This Row],[StudiengangsTyp]]="O")),INDIRECT(CONCATENATE("Z14S",CODE(ListeStudiengaenge[[#This Row],[StudiengangsTyp]])-63),FALSE),"")</calculatedColumnFormula>
    </tableColumn>
    <tableColumn id="11" xr3:uid="{00000000-0010-0000-1200-00000B000000}" name="FachsemestermodifikatorKBF" dataDxfId="1">
      <calculatedColumnFormula>IF(AND(ListeStudiengaenge[[#This Row],[Studiengangkürzel]]&lt;&gt;"",OR(ListeStudiengaenge[[#This Row],[StudiengangsTyp]]="D",ListeStudiengaenge[[#This Row],[StudiengangsTyp]]="O")),INDIRECT(CONCATENATE("Z18S",CODE(ListeStudiengaenge[[#This Row],[StudiengangsTyp]])-63),FALSE),"")</calculatedColumnFormula>
    </tableColumn>
    <tableColumn id="2" xr3:uid="{00000000-0010-0000-1200-000002000000}" name="Prüfungsauschuss" dataDxfId="0"/>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3000000}" name="Tabelle21" displayName="Tabelle21" ref="A47:A58" totalsRowShown="0">
  <autoFilter ref="A47:A58" xr:uid="{00000000-0009-0000-0100-000015000000}"/>
  <tableColumns count="1">
    <tableColumn id="1" xr3:uid="{00000000-0010-0000-1300-000001000000}" name="VorsitzendePA"/>
  </tableColumns>
  <tableStyleInfo name="TableStyleLight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O125"/>
  <sheetViews>
    <sheetView tabSelected="1" showRuler="0" zoomScaleNormal="100" zoomScaleSheetLayoutView="100" workbookViewId="0">
      <selection activeCell="A2" sqref="A2:D2"/>
    </sheetView>
  </sheetViews>
  <sheetFormatPr baseColWidth="10" defaultColWidth="11.375" defaultRowHeight="15.75" x14ac:dyDescent="0.25"/>
  <cols>
    <col min="1" max="1" width="4.5" customWidth="1"/>
    <col min="2" max="2" width="25.125" customWidth="1"/>
    <col min="3" max="3" width="11.5" bestFit="1" customWidth="1"/>
    <col min="4" max="4" width="11.625" customWidth="1"/>
    <col min="5" max="5" width="7.5" customWidth="1"/>
    <col min="6" max="6" width="7.125" bestFit="1" customWidth="1"/>
    <col min="7" max="7" width="5" customWidth="1"/>
    <col min="8" max="8" width="35.625" customWidth="1"/>
    <col min="9" max="9" width="5" customWidth="1"/>
    <col min="10" max="10" width="35.625" customWidth="1"/>
    <col min="11" max="11" width="5.125" customWidth="1"/>
    <col min="12" max="12" width="6.875" bestFit="1" customWidth="1"/>
    <col min="13" max="13" width="9.5" bestFit="1" customWidth="1"/>
    <col min="14" max="14" width="10.125" bestFit="1" customWidth="1"/>
    <col min="16" max="16" width="31.5" customWidth="1"/>
  </cols>
  <sheetData>
    <row r="1" spans="1:15" s="1" customFormat="1" ht="24" thickTop="1" x14ac:dyDescent="0.35">
      <c r="A1" s="137" t="s">
        <v>33</v>
      </c>
      <c r="B1" s="137"/>
      <c r="C1" s="137"/>
      <c r="D1" s="137"/>
      <c r="E1" s="137"/>
      <c r="F1" s="137"/>
      <c r="G1" s="137"/>
      <c r="H1" s="137"/>
      <c r="I1" s="137"/>
      <c r="J1" s="138" t="s">
        <v>353</v>
      </c>
      <c r="K1" s="139"/>
      <c r="L1" s="139"/>
      <c r="M1" s="139"/>
      <c r="N1" s="140"/>
    </row>
    <row r="2" spans="1:15" s="1" customFormat="1" ht="23.25" x14ac:dyDescent="0.35">
      <c r="A2" s="115" t="s">
        <v>341</v>
      </c>
      <c r="B2" s="115"/>
      <c r="C2" s="115"/>
      <c r="D2" s="115"/>
      <c r="E2" s="116" t="s">
        <v>52</v>
      </c>
      <c r="F2" s="116"/>
      <c r="G2" s="116"/>
      <c r="H2" s="116"/>
      <c r="I2" s="117"/>
      <c r="J2" s="141" t="str">
        <f>VLOOKUP(Studiengang,ListeStudiengaenge[],5,FALSE)</f>
        <v>Yvonne Kempa</v>
      </c>
      <c r="K2" s="142"/>
      <c r="L2" s="142"/>
      <c r="M2" s="142"/>
      <c r="N2" s="143"/>
    </row>
    <row r="3" spans="1:15" s="1" customFormat="1" x14ac:dyDescent="0.25">
      <c r="A3" s="145"/>
      <c r="B3" s="145"/>
      <c r="C3" s="145"/>
      <c r="D3" s="145"/>
      <c r="E3" s="145"/>
      <c r="F3" s="145"/>
      <c r="G3" s="145"/>
      <c r="H3" s="145"/>
      <c r="I3" s="145"/>
      <c r="J3" s="146" t="s">
        <v>307</v>
      </c>
      <c r="K3" s="147"/>
      <c r="L3" s="147"/>
      <c r="M3" s="147"/>
      <c r="N3" s="148"/>
    </row>
    <row r="4" spans="1:15" s="1" customFormat="1" ht="16.5" thickBot="1" x14ac:dyDescent="0.3">
      <c r="A4" s="144" t="s">
        <v>308</v>
      </c>
      <c r="B4" s="144"/>
      <c r="C4" s="144"/>
      <c r="D4" s="144"/>
      <c r="E4" s="144"/>
      <c r="F4" s="144"/>
      <c r="G4" s="144"/>
      <c r="H4" s="144"/>
      <c r="I4" s="144"/>
      <c r="J4" s="149"/>
      <c r="K4" s="150"/>
      <c r="L4" s="150"/>
      <c r="M4" s="150"/>
      <c r="N4" s="151"/>
    </row>
    <row r="5" spans="1:15" ht="35.1" customHeight="1" thickTop="1" x14ac:dyDescent="0.25">
      <c r="A5" s="118" t="s">
        <v>45</v>
      </c>
      <c r="B5" s="119"/>
      <c r="C5" s="120"/>
      <c r="D5" s="121"/>
      <c r="E5" s="122"/>
      <c r="F5" s="122"/>
      <c r="G5" s="122"/>
      <c r="H5" s="122"/>
      <c r="I5" s="122"/>
      <c r="J5" s="123"/>
      <c r="K5" s="123"/>
      <c r="L5" s="123"/>
      <c r="M5" s="123"/>
      <c r="N5" s="124"/>
    </row>
    <row r="6" spans="1:15" ht="35.1" customHeight="1" x14ac:dyDescent="0.25">
      <c r="A6" s="125" t="s">
        <v>30</v>
      </c>
      <c r="B6" s="126"/>
      <c r="C6" s="127"/>
      <c r="D6" s="128"/>
      <c r="E6" s="129"/>
      <c r="F6" s="129"/>
      <c r="G6" s="129"/>
      <c r="H6" s="129"/>
      <c r="I6" s="129"/>
      <c r="J6" s="129"/>
      <c r="K6" s="129"/>
      <c r="L6" s="129"/>
      <c r="M6" s="129"/>
      <c r="N6" s="130"/>
    </row>
    <row r="7" spans="1:15" ht="35.1" customHeight="1" x14ac:dyDescent="0.25">
      <c r="A7" s="125" t="s">
        <v>31</v>
      </c>
      <c r="B7" s="126"/>
      <c r="C7" s="127"/>
      <c r="D7" s="128"/>
      <c r="E7" s="129"/>
      <c r="F7" s="129"/>
      <c r="G7" s="129"/>
      <c r="H7" s="129"/>
      <c r="I7" s="129"/>
      <c r="J7" s="129"/>
      <c r="K7" s="129"/>
      <c r="L7" s="129"/>
      <c r="M7" s="129"/>
      <c r="N7" s="130"/>
    </row>
    <row r="8" spans="1:15" ht="35.1" customHeight="1" x14ac:dyDescent="0.25">
      <c r="A8" s="131" t="s">
        <v>324</v>
      </c>
      <c r="B8" s="132"/>
      <c r="C8" s="133"/>
      <c r="D8" s="134" t="s">
        <v>325</v>
      </c>
      <c r="E8" s="135"/>
      <c r="F8" s="135"/>
      <c r="G8" s="135"/>
      <c r="H8" s="135"/>
      <c r="I8" s="135"/>
      <c r="J8" s="135"/>
      <c r="K8" s="135"/>
      <c r="L8" s="135"/>
      <c r="M8" s="135"/>
      <c r="N8" s="136"/>
    </row>
    <row r="9" spans="1:15" ht="35.1" customHeight="1" x14ac:dyDescent="0.25">
      <c r="A9" s="131" t="s">
        <v>39</v>
      </c>
      <c r="B9" s="132"/>
      <c r="C9" s="133"/>
      <c r="D9" s="134"/>
      <c r="E9" s="135"/>
      <c r="F9" s="135"/>
      <c r="G9" s="135"/>
      <c r="H9" s="135"/>
      <c r="I9" s="135"/>
      <c r="J9" s="135"/>
      <c r="K9" s="135"/>
      <c r="L9" s="135"/>
      <c r="M9" s="135"/>
      <c r="N9" s="136"/>
    </row>
    <row r="10" spans="1:15" ht="35.1" customHeight="1" x14ac:dyDescent="0.25">
      <c r="A10" s="125" t="s">
        <v>54</v>
      </c>
      <c r="B10" s="126"/>
      <c r="C10" s="127"/>
      <c r="D10" s="128"/>
      <c r="E10" s="129"/>
      <c r="F10" s="129"/>
      <c r="G10" s="129"/>
      <c r="H10" s="129"/>
      <c r="I10" s="129"/>
      <c r="J10" s="129"/>
      <c r="K10" s="129"/>
      <c r="L10" s="129"/>
      <c r="M10" s="129"/>
      <c r="N10" s="130"/>
    </row>
    <row r="11" spans="1:15" ht="35.1" customHeight="1" x14ac:dyDescent="0.25">
      <c r="A11" s="125" t="s">
        <v>32</v>
      </c>
      <c r="B11" s="126"/>
      <c r="C11" s="127"/>
      <c r="D11" s="128"/>
      <c r="E11" s="129"/>
      <c r="F11" s="129"/>
      <c r="G11" s="129"/>
      <c r="H11" s="129"/>
      <c r="I11" s="129"/>
      <c r="J11" s="129"/>
      <c r="K11" s="129"/>
      <c r="L11" s="129"/>
      <c r="M11" s="129"/>
      <c r="N11" s="130"/>
    </row>
    <row r="12" spans="1:15" ht="48" customHeight="1" thickBot="1" x14ac:dyDescent="0.3">
      <c r="A12" s="152" t="s">
        <v>40</v>
      </c>
      <c r="B12" s="153"/>
      <c r="C12" s="154"/>
      <c r="D12" s="171" t="s">
        <v>342</v>
      </c>
      <c r="E12" s="172"/>
      <c r="F12" s="172"/>
      <c r="G12" s="172"/>
      <c r="H12" s="172"/>
      <c r="I12" s="172"/>
      <c r="J12" s="83" t="s">
        <v>255</v>
      </c>
      <c r="K12" s="84">
        <f ca="1">VLOOKUP(Studiengang,ListeStudiengaenge[],4,FALSE)</f>
        <v>1</v>
      </c>
      <c r="L12" s="155" t="s">
        <v>260</v>
      </c>
      <c r="M12" s="156"/>
      <c r="N12" s="85">
        <f ca="1">VLOOKUP(Studiengang,ListeStudiengaenge[],3,FALSE)</f>
        <v>30</v>
      </c>
    </row>
    <row r="13" spans="1:15" ht="39" customHeight="1" x14ac:dyDescent="0.25">
      <c r="A13" s="157" t="s">
        <v>46</v>
      </c>
      <c r="B13" s="158"/>
      <c r="C13" s="158"/>
      <c r="D13" s="158"/>
      <c r="E13" s="158"/>
      <c r="F13" s="158"/>
      <c r="G13" s="158"/>
      <c r="H13" s="159"/>
      <c r="I13" s="160" t="s">
        <v>8</v>
      </c>
      <c r="J13" s="161"/>
      <c r="K13" s="161"/>
      <c r="L13" s="161"/>
      <c r="M13" s="161"/>
      <c r="N13" s="162"/>
    </row>
    <row r="14" spans="1:15" ht="15.75" customHeight="1" x14ac:dyDescent="0.25">
      <c r="A14" s="166" t="s">
        <v>41</v>
      </c>
      <c r="B14" s="167"/>
      <c r="C14" s="167"/>
      <c r="D14" s="167"/>
      <c r="E14" s="167"/>
      <c r="F14" s="168"/>
      <c r="G14" s="169" t="s">
        <v>6</v>
      </c>
      <c r="H14" s="170"/>
      <c r="I14" s="163"/>
      <c r="J14" s="164"/>
      <c r="K14" s="164"/>
      <c r="L14" s="164"/>
      <c r="M14" s="164"/>
      <c r="N14" s="165"/>
    </row>
    <row r="15" spans="1:15" ht="94.5" customHeight="1" x14ac:dyDescent="0.25">
      <c r="A15" s="24" t="s">
        <v>35</v>
      </c>
      <c r="B15" s="15" t="s">
        <v>55</v>
      </c>
      <c r="C15" s="25" t="s">
        <v>57</v>
      </c>
      <c r="D15" s="2" t="s">
        <v>7</v>
      </c>
      <c r="E15" s="14" t="s">
        <v>42</v>
      </c>
      <c r="F15" s="6" t="s">
        <v>5</v>
      </c>
      <c r="G15" s="5" t="s">
        <v>259</v>
      </c>
      <c r="H15" s="89" t="s">
        <v>37</v>
      </c>
      <c r="I15" s="90" t="s">
        <v>259</v>
      </c>
      <c r="J15" s="12" t="s">
        <v>38</v>
      </c>
      <c r="K15" s="13" t="s">
        <v>59</v>
      </c>
      <c r="L15" s="12" t="s">
        <v>36</v>
      </c>
      <c r="M15" s="12" t="s">
        <v>60</v>
      </c>
      <c r="N15" s="31" t="s">
        <v>49</v>
      </c>
    </row>
    <row r="16" spans="1:15" s="107" customFormat="1" x14ac:dyDescent="0.25">
      <c r="A16" s="93">
        <v>1</v>
      </c>
      <c r="B16" s="111"/>
      <c r="C16" s="95"/>
      <c r="D16" s="96"/>
      <c r="E16" s="97"/>
      <c r="F16" s="98"/>
      <c r="G16" s="112"/>
      <c r="H16" s="99" t="str">
        <f t="shared" ref="H16:H55" ca="1" si="0">IF(G16&gt;0,LEFT(TEXT(INDEX(INDIRECT(CONCATENATE("'",Studiengang,"'!B2:F200")),MATCH($G16,INDIRECT(CONCATENATE("'",Studiengang,"'!B2:B200")),0),4),0),80),"")</f>
        <v/>
      </c>
      <c r="I16" s="100" t="str">
        <f>IF(G16&gt;0,G16,"")</f>
        <v/>
      </c>
      <c r="J16" s="101" t="str">
        <f t="shared" ref="J16:J55" ca="1" si="1">IF(I16="","",IF(I16&gt;0,LEFT(TEXT(INDEX(INDIRECT(CONCATENATE("'",Studiengang,"'!B2:F200")),MATCH($G16,INDIRECT(CONCATENATE("'",Studiengang,"'!B2:B200")),0),2),0)&amp;"/"&amp;TEXT(INDEX(INDIRECT(CONCATENATE("'",Studiengang,"'!B2:F200")),MATCH($G16,INDIRECT(CONCATENATE("'",Studiengang,"'!B2:B200")),0),3),0)&amp;"/"&amp;TEXT(INDEX(INDIRECT(CONCATENATE("'",Studiengang,"'!B2:F200")),MATCH($G16,INDIRECT(CONCATENATE("'",Studiengang,"'!B2:B200")),0),4),0),80),""))</f>
        <v/>
      </c>
      <c r="K16" s="102"/>
      <c r="L16" s="103" t="str">
        <f ca="1">IF(OR(I16="",K16="",K16="A",K16="B",K16="C",K16="D",K16="E",K16="F",K16="G",K16="H",K16="I",K16="J",K16="K",K16="L"),"",(INDEX(INDIRECT(CONCATENATE("'",Studiengang,"'!B2:F200")),MATCH($G16,INDIRECT(CONCATENATE("'",Studiengang,"'!B2:B200")),0),5)))</f>
        <v/>
      </c>
      <c r="M16" s="104" t="str">
        <f>IF(K16="Ja",F16,"")</f>
        <v/>
      </c>
      <c r="N16" s="105"/>
      <c r="O16" s="106"/>
    </row>
    <row r="17" spans="1:14" s="107" customFormat="1" x14ac:dyDescent="0.25">
      <c r="A17" s="93">
        <v>2</v>
      </c>
      <c r="B17" s="94"/>
      <c r="C17" s="95"/>
      <c r="D17" s="96"/>
      <c r="E17" s="97"/>
      <c r="F17" s="98"/>
      <c r="G17" s="108"/>
      <c r="H17" s="99" t="str">
        <f t="shared" ca="1" si="0"/>
        <v/>
      </c>
      <c r="I17" s="100" t="str">
        <f t="shared" ref="I17:I55" si="2">IF(G17&gt;0,G17,"")</f>
        <v/>
      </c>
      <c r="J17" s="101" t="str">
        <f t="shared" ca="1" si="1"/>
        <v/>
      </c>
      <c r="K17" s="102"/>
      <c r="L17" s="103" t="str">
        <f t="shared" ref="L17:L47" ca="1" si="3">IF(OR(I17="",K17="",K17="A",K17="B",K17="C",K17="D",K17="E",K17="F",K17="G",K17="H",K17="I",K17="J",K17="K",K17="L"),"",(INDEX(INDIRECT(CONCATENATE("'",Studiengang,"'!B2:F200")),MATCH($G17,INDIRECT(CONCATENATE("'",Studiengang,"'!B2:B200")),0),5)))</f>
        <v/>
      </c>
      <c r="M17" s="104" t="str">
        <f t="shared" ref="M17:M55" si="4">IF(K17="Ja",F17,"")</f>
        <v/>
      </c>
      <c r="N17" s="105"/>
    </row>
    <row r="18" spans="1:14" s="107" customFormat="1" x14ac:dyDescent="0.25">
      <c r="A18" s="93">
        <v>3</v>
      </c>
      <c r="B18" s="94"/>
      <c r="C18" s="95"/>
      <c r="D18" s="96"/>
      <c r="E18" s="97"/>
      <c r="F18" s="98"/>
      <c r="G18" s="108"/>
      <c r="H18" s="99" t="str">
        <f t="shared" ca="1" si="0"/>
        <v/>
      </c>
      <c r="I18" s="100" t="str">
        <f t="shared" si="2"/>
        <v/>
      </c>
      <c r="J18" s="101" t="str">
        <f t="shared" ca="1" si="1"/>
        <v/>
      </c>
      <c r="K18" s="102"/>
      <c r="L18" s="103" t="str">
        <f t="shared" ca="1" si="3"/>
        <v/>
      </c>
      <c r="M18" s="104" t="str">
        <f t="shared" si="4"/>
        <v/>
      </c>
      <c r="N18" s="105"/>
    </row>
    <row r="19" spans="1:14" s="107" customFormat="1" x14ac:dyDescent="0.25">
      <c r="A19" s="93">
        <v>4</v>
      </c>
      <c r="B19" s="94"/>
      <c r="C19" s="95"/>
      <c r="D19" s="96"/>
      <c r="E19" s="97"/>
      <c r="F19" s="98"/>
      <c r="G19" s="108"/>
      <c r="H19" s="99" t="str">
        <f t="shared" ca="1" si="0"/>
        <v/>
      </c>
      <c r="I19" s="100" t="str">
        <f t="shared" si="2"/>
        <v/>
      </c>
      <c r="J19" s="101" t="str">
        <f t="shared" ca="1" si="1"/>
        <v/>
      </c>
      <c r="K19" s="102"/>
      <c r="L19" s="103" t="str">
        <f t="shared" ca="1" si="3"/>
        <v/>
      </c>
      <c r="M19" s="104" t="str">
        <f t="shared" si="4"/>
        <v/>
      </c>
      <c r="N19" s="105"/>
    </row>
    <row r="20" spans="1:14" s="107" customFormat="1" x14ac:dyDescent="0.25">
      <c r="A20" s="93">
        <v>5</v>
      </c>
      <c r="B20" s="94"/>
      <c r="C20" s="95"/>
      <c r="D20" s="96"/>
      <c r="E20" s="97"/>
      <c r="F20" s="98"/>
      <c r="G20" s="108"/>
      <c r="H20" s="99" t="str">
        <f t="shared" ca="1" si="0"/>
        <v/>
      </c>
      <c r="I20" s="100" t="str">
        <f t="shared" si="2"/>
        <v/>
      </c>
      <c r="J20" s="101" t="str">
        <f t="shared" ca="1" si="1"/>
        <v/>
      </c>
      <c r="K20" s="102"/>
      <c r="L20" s="103" t="str">
        <f t="shared" ca="1" si="3"/>
        <v/>
      </c>
      <c r="M20" s="104" t="str">
        <f t="shared" si="4"/>
        <v/>
      </c>
      <c r="N20" s="105"/>
    </row>
    <row r="21" spans="1:14" s="107" customFormat="1" x14ac:dyDescent="0.25">
      <c r="A21" s="93">
        <v>6</v>
      </c>
      <c r="B21" s="94"/>
      <c r="C21" s="95"/>
      <c r="D21" s="96"/>
      <c r="E21" s="97"/>
      <c r="F21" s="98"/>
      <c r="G21" s="108"/>
      <c r="H21" s="99" t="str">
        <f t="shared" ca="1" si="0"/>
        <v/>
      </c>
      <c r="I21" s="100" t="str">
        <f t="shared" si="2"/>
        <v/>
      </c>
      <c r="J21" s="101" t="str">
        <f t="shared" ca="1" si="1"/>
        <v/>
      </c>
      <c r="K21" s="102"/>
      <c r="L21" s="103" t="str">
        <f t="shared" ca="1" si="3"/>
        <v/>
      </c>
      <c r="M21" s="104" t="str">
        <f t="shared" si="4"/>
        <v/>
      </c>
      <c r="N21" s="105"/>
    </row>
    <row r="22" spans="1:14" s="107" customFormat="1" x14ac:dyDescent="0.25">
      <c r="A22" s="93">
        <v>7</v>
      </c>
      <c r="B22" s="109"/>
      <c r="C22" s="95"/>
      <c r="D22" s="96"/>
      <c r="E22" s="97"/>
      <c r="F22" s="98"/>
      <c r="G22" s="108"/>
      <c r="H22" s="99" t="str">
        <f t="shared" ca="1" si="0"/>
        <v/>
      </c>
      <c r="I22" s="100" t="str">
        <f t="shared" si="2"/>
        <v/>
      </c>
      <c r="J22" s="101" t="str">
        <f t="shared" ca="1" si="1"/>
        <v/>
      </c>
      <c r="K22" s="102"/>
      <c r="L22" s="103" t="str">
        <f t="shared" ca="1" si="3"/>
        <v/>
      </c>
      <c r="M22" s="104" t="str">
        <f t="shared" si="4"/>
        <v/>
      </c>
      <c r="N22" s="105"/>
    </row>
    <row r="23" spans="1:14" s="107" customFormat="1" x14ac:dyDescent="0.25">
      <c r="A23" s="93">
        <v>8</v>
      </c>
      <c r="B23" s="109"/>
      <c r="C23" s="95"/>
      <c r="D23" s="96"/>
      <c r="E23" s="97"/>
      <c r="F23" s="98"/>
      <c r="G23" s="108"/>
      <c r="H23" s="99" t="str">
        <f t="shared" ca="1" si="0"/>
        <v/>
      </c>
      <c r="I23" s="100" t="str">
        <f t="shared" si="2"/>
        <v/>
      </c>
      <c r="J23" s="101" t="str">
        <f t="shared" ca="1" si="1"/>
        <v/>
      </c>
      <c r="K23" s="102"/>
      <c r="L23" s="103" t="str">
        <f t="shared" ca="1" si="3"/>
        <v/>
      </c>
      <c r="M23" s="104" t="str">
        <f t="shared" si="4"/>
        <v/>
      </c>
      <c r="N23" s="105"/>
    </row>
    <row r="24" spans="1:14" s="107" customFormat="1" x14ac:dyDescent="0.25">
      <c r="A24" s="93">
        <v>9</v>
      </c>
      <c r="B24" s="109"/>
      <c r="C24" s="95"/>
      <c r="D24" s="96"/>
      <c r="E24" s="97"/>
      <c r="F24" s="98"/>
      <c r="G24" s="108"/>
      <c r="H24" s="99" t="str">
        <f t="shared" ca="1" si="0"/>
        <v/>
      </c>
      <c r="I24" s="100" t="str">
        <f t="shared" si="2"/>
        <v/>
      </c>
      <c r="J24" s="101" t="str">
        <f t="shared" ca="1" si="1"/>
        <v/>
      </c>
      <c r="K24" s="102"/>
      <c r="L24" s="103" t="str">
        <f t="shared" ca="1" si="3"/>
        <v/>
      </c>
      <c r="M24" s="104" t="str">
        <f t="shared" si="4"/>
        <v/>
      </c>
      <c r="N24" s="105"/>
    </row>
    <row r="25" spans="1:14" s="107" customFormat="1" x14ac:dyDescent="0.25">
      <c r="A25" s="93">
        <v>10</v>
      </c>
      <c r="B25" s="109"/>
      <c r="C25" s="95"/>
      <c r="D25" s="96"/>
      <c r="E25" s="97"/>
      <c r="F25" s="98"/>
      <c r="G25" s="108"/>
      <c r="H25" s="99" t="str">
        <f t="shared" ca="1" si="0"/>
        <v/>
      </c>
      <c r="I25" s="100" t="str">
        <f t="shared" si="2"/>
        <v/>
      </c>
      <c r="J25" s="101" t="str">
        <f t="shared" ca="1" si="1"/>
        <v/>
      </c>
      <c r="K25" s="102"/>
      <c r="L25" s="103" t="str">
        <f t="shared" ca="1" si="3"/>
        <v/>
      </c>
      <c r="M25" s="104" t="str">
        <f t="shared" si="4"/>
        <v/>
      </c>
      <c r="N25" s="105"/>
    </row>
    <row r="26" spans="1:14" s="107" customFormat="1" x14ac:dyDescent="0.25">
      <c r="A26" s="93">
        <v>11</v>
      </c>
      <c r="B26" s="109"/>
      <c r="C26" s="95"/>
      <c r="D26" s="96"/>
      <c r="E26" s="97"/>
      <c r="F26" s="98"/>
      <c r="G26" s="108"/>
      <c r="H26" s="99" t="str">
        <f t="shared" ca="1" si="0"/>
        <v/>
      </c>
      <c r="I26" s="100" t="str">
        <f t="shared" si="2"/>
        <v/>
      </c>
      <c r="J26" s="101" t="str">
        <f t="shared" ca="1" si="1"/>
        <v/>
      </c>
      <c r="K26" s="102"/>
      <c r="L26" s="103" t="str">
        <f t="shared" ca="1" si="3"/>
        <v/>
      </c>
      <c r="M26" s="104" t="str">
        <f t="shared" si="4"/>
        <v/>
      </c>
      <c r="N26" s="105"/>
    </row>
    <row r="27" spans="1:14" s="107" customFormat="1" x14ac:dyDescent="0.25">
      <c r="A27" s="93">
        <v>12</v>
      </c>
      <c r="B27" s="109"/>
      <c r="C27" s="95"/>
      <c r="D27" s="96"/>
      <c r="E27" s="97"/>
      <c r="F27" s="98"/>
      <c r="G27" s="108"/>
      <c r="H27" s="99" t="str">
        <f t="shared" ca="1" si="0"/>
        <v/>
      </c>
      <c r="I27" s="100" t="str">
        <f t="shared" si="2"/>
        <v/>
      </c>
      <c r="J27" s="101" t="str">
        <f t="shared" ca="1" si="1"/>
        <v/>
      </c>
      <c r="K27" s="102"/>
      <c r="L27" s="103" t="str">
        <f t="shared" ca="1" si="3"/>
        <v/>
      </c>
      <c r="M27" s="104" t="str">
        <f t="shared" si="4"/>
        <v/>
      </c>
      <c r="N27" s="105"/>
    </row>
    <row r="28" spans="1:14" s="107" customFormat="1" x14ac:dyDescent="0.25">
      <c r="A28" s="93">
        <v>13</v>
      </c>
      <c r="B28" s="109"/>
      <c r="C28" s="95"/>
      <c r="D28" s="96"/>
      <c r="E28" s="97"/>
      <c r="F28" s="98"/>
      <c r="G28" s="108"/>
      <c r="H28" s="99" t="str">
        <f t="shared" ca="1" si="0"/>
        <v/>
      </c>
      <c r="I28" s="100" t="str">
        <f t="shared" si="2"/>
        <v/>
      </c>
      <c r="J28" s="101" t="str">
        <f t="shared" ca="1" si="1"/>
        <v/>
      </c>
      <c r="K28" s="102"/>
      <c r="L28" s="103" t="str">
        <f t="shared" ca="1" si="3"/>
        <v/>
      </c>
      <c r="M28" s="104" t="str">
        <f t="shared" si="4"/>
        <v/>
      </c>
      <c r="N28" s="105"/>
    </row>
    <row r="29" spans="1:14" s="107" customFormat="1" x14ac:dyDescent="0.25">
      <c r="A29" s="93">
        <v>14</v>
      </c>
      <c r="B29" s="109"/>
      <c r="C29" s="95"/>
      <c r="D29" s="96"/>
      <c r="E29" s="97"/>
      <c r="F29" s="98"/>
      <c r="G29" s="108"/>
      <c r="H29" s="99" t="str">
        <f t="shared" ca="1" si="0"/>
        <v/>
      </c>
      <c r="I29" s="100" t="str">
        <f t="shared" si="2"/>
        <v/>
      </c>
      <c r="J29" s="101" t="str">
        <f t="shared" ca="1" si="1"/>
        <v/>
      </c>
      <c r="K29" s="102"/>
      <c r="L29" s="103" t="str">
        <f t="shared" ca="1" si="3"/>
        <v/>
      </c>
      <c r="M29" s="104" t="str">
        <f t="shared" si="4"/>
        <v/>
      </c>
      <c r="N29" s="105"/>
    </row>
    <row r="30" spans="1:14" s="107" customFormat="1" x14ac:dyDescent="0.25">
      <c r="A30" s="93">
        <v>15</v>
      </c>
      <c r="B30" s="109"/>
      <c r="C30" s="95"/>
      <c r="D30" s="96"/>
      <c r="E30" s="97"/>
      <c r="F30" s="98"/>
      <c r="G30" s="108"/>
      <c r="H30" s="99" t="str">
        <f t="shared" ca="1" si="0"/>
        <v/>
      </c>
      <c r="I30" s="100" t="str">
        <f t="shared" si="2"/>
        <v/>
      </c>
      <c r="J30" s="101" t="str">
        <f t="shared" ca="1" si="1"/>
        <v/>
      </c>
      <c r="K30" s="102"/>
      <c r="L30" s="103" t="str">
        <f t="shared" ca="1" si="3"/>
        <v/>
      </c>
      <c r="M30" s="104" t="str">
        <f t="shared" si="4"/>
        <v/>
      </c>
      <c r="N30" s="105"/>
    </row>
    <row r="31" spans="1:14" s="107" customFormat="1" x14ac:dyDescent="0.25">
      <c r="A31" s="93">
        <v>16</v>
      </c>
      <c r="B31" s="109"/>
      <c r="C31" s="95"/>
      <c r="D31" s="96"/>
      <c r="E31" s="97"/>
      <c r="F31" s="98"/>
      <c r="G31" s="108"/>
      <c r="H31" s="99" t="str">
        <f t="shared" ca="1" si="0"/>
        <v/>
      </c>
      <c r="I31" s="100" t="str">
        <f t="shared" si="2"/>
        <v/>
      </c>
      <c r="J31" s="101" t="str">
        <f t="shared" ca="1" si="1"/>
        <v/>
      </c>
      <c r="K31" s="102"/>
      <c r="L31" s="103" t="str">
        <f t="shared" ca="1" si="3"/>
        <v/>
      </c>
      <c r="M31" s="104" t="str">
        <f t="shared" si="4"/>
        <v/>
      </c>
      <c r="N31" s="105"/>
    </row>
    <row r="32" spans="1:14" s="107" customFormat="1" x14ac:dyDescent="0.25">
      <c r="A32" s="93">
        <v>17</v>
      </c>
      <c r="B32" s="109"/>
      <c r="C32" s="95"/>
      <c r="D32" s="96"/>
      <c r="E32" s="97"/>
      <c r="F32" s="98"/>
      <c r="G32" s="108"/>
      <c r="H32" s="99" t="str">
        <f t="shared" ca="1" si="0"/>
        <v/>
      </c>
      <c r="I32" s="100" t="str">
        <f t="shared" si="2"/>
        <v/>
      </c>
      <c r="J32" s="101" t="str">
        <f t="shared" ca="1" si="1"/>
        <v/>
      </c>
      <c r="K32" s="102"/>
      <c r="L32" s="103" t="str">
        <f t="shared" ca="1" si="3"/>
        <v/>
      </c>
      <c r="M32" s="104" t="str">
        <f t="shared" si="4"/>
        <v/>
      </c>
      <c r="N32" s="105"/>
    </row>
    <row r="33" spans="1:14" s="107" customFormat="1" x14ac:dyDescent="0.25">
      <c r="A33" s="93">
        <v>18</v>
      </c>
      <c r="B33" s="109"/>
      <c r="C33" s="95"/>
      <c r="D33" s="96"/>
      <c r="E33" s="97"/>
      <c r="F33" s="98"/>
      <c r="G33" s="108"/>
      <c r="H33" s="99" t="str">
        <f t="shared" ca="1" si="0"/>
        <v/>
      </c>
      <c r="I33" s="100" t="str">
        <f t="shared" si="2"/>
        <v/>
      </c>
      <c r="J33" s="101" t="str">
        <f t="shared" ca="1" si="1"/>
        <v/>
      </c>
      <c r="K33" s="102"/>
      <c r="L33" s="103" t="str">
        <f t="shared" ca="1" si="3"/>
        <v/>
      </c>
      <c r="M33" s="104" t="str">
        <f t="shared" si="4"/>
        <v/>
      </c>
      <c r="N33" s="105"/>
    </row>
    <row r="34" spans="1:14" s="107" customFormat="1" x14ac:dyDescent="0.25">
      <c r="A34" s="93">
        <v>19</v>
      </c>
      <c r="B34" s="109"/>
      <c r="C34" s="95"/>
      <c r="D34" s="96"/>
      <c r="E34" s="97"/>
      <c r="F34" s="98"/>
      <c r="G34" s="108"/>
      <c r="H34" s="99" t="str">
        <f t="shared" ca="1" si="0"/>
        <v/>
      </c>
      <c r="I34" s="100" t="str">
        <f t="shared" si="2"/>
        <v/>
      </c>
      <c r="J34" s="101" t="str">
        <f t="shared" ca="1" si="1"/>
        <v/>
      </c>
      <c r="K34" s="102"/>
      <c r="L34" s="103" t="str">
        <f t="shared" ca="1" si="3"/>
        <v/>
      </c>
      <c r="M34" s="104" t="str">
        <f t="shared" si="4"/>
        <v/>
      </c>
      <c r="N34" s="105"/>
    </row>
    <row r="35" spans="1:14" s="107" customFormat="1" x14ac:dyDescent="0.25">
      <c r="A35" s="93">
        <v>20</v>
      </c>
      <c r="B35" s="109"/>
      <c r="C35" s="95"/>
      <c r="D35" s="96"/>
      <c r="E35" s="97"/>
      <c r="F35" s="98"/>
      <c r="G35" s="108"/>
      <c r="H35" s="99" t="str">
        <f t="shared" ca="1" si="0"/>
        <v/>
      </c>
      <c r="I35" s="100" t="str">
        <f t="shared" si="2"/>
        <v/>
      </c>
      <c r="J35" s="101" t="str">
        <f t="shared" ca="1" si="1"/>
        <v/>
      </c>
      <c r="K35" s="102"/>
      <c r="L35" s="103" t="str">
        <f t="shared" ca="1" si="3"/>
        <v/>
      </c>
      <c r="M35" s="104" t="str">
        <f t="shared" si="4"/>
        <v/>
      </c>
      <c r="N35" s="105"/>
    </row>
    <row r="36" spans="1:14" s="107" customFormat="1" x14ac:dyDescent="0.25">
      <c r="A36" s="93">
        <v>21</v>
      </c>
      <c r="B36" s="109"/>
      <c r="C36" s="95"/>
      <c r="D36" s="96"/>
      <c r="E36" s="97"/>
      <c r="F36" s="98"/>
      <c r="G36" s="108"/>
      <c r="H36" s="99" t="str">
        <f t="shared" ca="1" si="0"/>
        <v/>
      </c>
      <c r="I36" s="100" t="str">
        <f t="shared" si="2"/>
        <v/>
      </c>
      <c r="J36" s="101" t="str">
        <f t="shared" ca="1" si="1"/>
        <v/>
      </c>
      <c r="K36" s="102"/>
      <c r="L36" s="103" t="str">
        <f t="shared" ca="1" si="3"/>
        <v/>
      </c>
      <c r="M36" s="104" t="str">
        <f t="shared" si="4"/>
        <v/>
      </c>
      <c r="N36" s="105"/>
    </row>
    <row r="37" spans="1:14" s="107" customFormat="1" x14ac:dyDescent="0.25">
      <c r="A37" s="93">
        <v>22</v>
      </c>
      <c r="B37" s="109"/>
      <c r="C37" s="95"/>
      <c r="D37" s="96"/>
      <c r="E37" s="97"/>
      <c r="F37" s="98"/>
      <c r="G37" s="108"/>
      <c r="H37" s="99" t="str">
        <f t="shared" ca="1" si="0"/>
        <v/>
      </c>
      <c r="I37" s="100" t="str">
        <f t="shared" si="2"/>
        <v/>
      </c>
      <c r="J37" s="101" t="str">
        <f t="shared" ca="1" si="1"/>
        <v/>
      </c>
      <c r="K37" s="102"/>
      <c r="L37" s="103" t="str">
        <f t="shared" ca="1" si="3"/>
        <v/>
      </c>
      <c r="M37" s="104" t="str">
        <f t="shared" si="4"/>
        <v/>
      </c>
      <c r="N37" s="105"/>
    </row>
    <row r="38" spans="1:14" s="107" customFormat="1" x14ac:dyDescent="0.25">
      <c r="A38" s="93">
        <v>23</v>
      </c>
      <c r="B38" s="109"/>
      <c r="C38" s="95"/>
      <c r="D38" s="96"/>
      <c r="E38" s="97"/>
      <c r="F38" s="98"/>
      <c r="G38" s="108"/>
      <c r="H38" s="99" t="str">
        <f t="shared" ca="1" si="0"/>
        <v/>
      </c>
      <c r="I38" s="100" t="str">
        <f t="shared" si="2"/>
        <v/>
      </c>
      <c r="J38" s="101" t="str">
        <f t="shared" ca="1" si="1"/>
        <v/>
      </c>
      <c r="K38" s="102"/>
      <c r="L38" s="103" t="str">
        <f t="shared" ca="1" si="3"/>
        <v/>
      </c>
      <c r="M38" s="104" t="str">
        <f t="shared" si="4"/>
        <v/>
      </c>
      <c r="N38" s="105"/>
    </row>
    <row r="39" spans="1:14" s="107" customFormat="1" x14ac:dyDescent="0.25">
      <c r="A39" s="93">
        <v>24</v>
      </c>
      <c r="B39" s="109"/>
      <c r="C39" s="95"/>
      <c r="D39" s="96"/>
      <c r="E39" s="97"/>
      <c r="F39" s="98"/>
      <c r="G39" s="108"/>
      <c r="H39" s="99" t="str">
        <f t="shared" ca="1" si="0"/>
        <v/>
      </c>
      <c r="I39" s="100" t="str">
        <f t="shared" si="2"/>
        <v/>
      </c>
      <c r="J39" s="101" t="str">
        <f t="shared" ca="1" si="1"/>
        <v/>
      </c>
      <c r="K39" s="102"/>
      <c r="L39" s="103" t="str">
        <f t="shared" ca="1" si="3"/>
        <v/>
      </c>
      <c r="M39" s="104" t="str">
        <f t="shared" si="4"/>
        <v/>
      </c>
      <c r="N39" s="105"/>
    </row>
    <row r="40" spans="1:14" s="107" customFormat="1" x14ac:dyDescent="0.25">
      <c r="A40" s="93">
        <v>25</v>
      </c>
      <c r="B40" s="109"/>
      <c r="C40" s="95"/>
      <c r="D40" s="96"/>
      <c r="E40" s="97"/>
      <c r="F40" s="98"/>
      <c r="G40" s="108"/>
      <c r="H40" s="99" t="str">
        <f t="shared" ca="1" si="0"/>
        <v/>
      </c>
      <c r="I40" s="100" t="str">
        <f t="shared" si="2"/>
        <v/>
      </c>
      <c r="J40" s="101" t="str">
        <f t="shared" ca="1" si="1"/>
        <v/>
      </c>
      <c r="K40" s="102"/>
      <c r="L40" s="103" t="str">
        <f t="shared" ca="1" si="3"/>
        <v/>
      </c>
      <c r="M40" s="104" t="str">
        <f t="shared" si="4"/>
        <v/>
      </c>
      <c r="N40" s="105"/>
    </row>
    <row r="41" spans="1:14" s="107" customFormat="1" x14ac:dyDescent="0.25">
      <c r="A41" s="93">
        <v>26</v>
      </c>
      <c r="B41" s="109"/>
      <c r="C41" s="95"/>
      <c r="D41" s="96"/>
      <c r="E41" s="97"/>
      <c r="F41" s="98"/>
      <c r="G41" s="108"/>
      <c r="H41" s="99" t="str">
        <f t="shared" ca="1" si="0"/>
        <v/>
      </c>
      <c r="I41" s="100" t="str">
        <f t="shared" si="2"/>
        <v/>
      </c>
      <c r="J41" s="101" t="str">
        <f t="shared" ca="1" si="1"/>
        <v/>
      </c>
      <c r="K41" s="102"/>
      <c r="L41" s="103" t="str">
        <f t="shared" ca="1" si="3"/>
        <v/>
      </c>
      <c r="M41" s="104" t="str">
        <f t="shared" si="4"/>
        <v/>
      </c>
      <c r="N41" s="105"/>
    </row>
    <row r="42" spans="1:14" s="107" customFormat="1" x14ac:dyDescent="0.25">
      <c r="A42" s="93">
        <v>27</v>
      </c>
      <c r="B42" s="109"/>
      <c r="C42" s="95"/>
      <c r="D42" s="96"/>
      <c r="E42" s="97"/>
      <c r="F42" s="98"/>
      <c r="G42" s="108"/>
      <c r="H42" s="99" t="str">
        <f t="shared" ca="1" si="0"/>
        <v/>
      </c>
      <c r="I42" s="100" t="str">
        <f t="shared" si="2"/>
        <v/>
      </c>
      <c r="J42" s="101" t="str">
        <f t="shared" ca="1" si="1"/>
        <v/>
      </c>
      <c r="K42" s="102"/>
      <c r="L42" s="103" t="str">
        <f t="shared" ca="1" si="3"/>
        <v/>
      </c>
      <c r="M42" s="104" t="str">
        <f t="shared" si="4"/>
        <v/>
      </c>
      <c r="N42" s="105"/>
    </row>
    <row r="43" spans="1:14" s="107" customFormat="1" x14ac:dyDescent="0.25">
      <c r="A43" s="93">
        <v>28</v>
      </c>
      <c r="B43" s="109"/>
      <c r="C43" s="95"/>
      <c r="D43" s="96"/>
      <c r="E43" s="97"/>
      <c r="F43" s="98"/>
      <c r="G43" s="108"/>
      <c r="H43" s="99" t="str">
        <f t="shared" ca="1" si="0"/>
        <v/>
      </c>
      <c r="I43" s="100" t="str">
        <f t="shared" si="2"/>
        <v/>
      </c>
      <c r="J43" s="101" t="str">
        <f t="shared" ca="1" si="1"/>
        <v/>
      </c>
      <c r="K43" s="102"/>
      <c r="L43" s="103" t="str">
        <f t="shared" ca="1" si="3"/>
        <v/>
      </c>
      <c r="M43" s="104" t="str">
        <f t="shared" si="4"/>
        <v/>
      </c>
      <c r="N43" s="105"/>
    </row>
    <row r="44" spans="1:14" s="107" customFormat="1" x14ac:dyDescent="0.25">
      <c r="A44" s="93">
        <v>29</v>
      </c>
      <c r="B44" s="109"/>
      <c r="C44" s="95"/>
      <c r="D44" s="96"/>
      <c r="E44" s="97"/>
      <c r="F44" s="98"/>
      <c r="G44" s="108"/>
      <c r="H44" s="99" t="str">
        <f t="shared" ca="1" si="0"/>
        <v/>
      </c>
      <c r="I44" s="100" t="str">
        <f t="shared" si="2"/>
        <v/>
      </c>
      <c r="J44" s="101" t="str">
        <f t="shared" ca="1" si="1"/>
        <v/>
      </c>
      <c r="K44" s="102"/>
      <c r="L44" s="103" t="str">
        <f t="shared" ca="1" si="3"/>
        <v/>
      </c>
      <c r="M44" s="104" t="str">
        <f t="shared" si="4"/>
        <v/>
      </c>
      <c r="N44" s="105"/>
    </row>
    <row r="45" spans="1:14" s="107" customFormat="1" x14ac:dyDescent="0.25">
      <c r="A45" s="93">
        <v>30</v>
      </c>
      <c r="B45" s="109"/>
      <c r="C45" s="95"/>
      <c r="D45" s="96"/>
      <c r="E45" s="97"/>
      <c r="F45" s="98"/>
      <c r="G45" s="108"/>
      <c r="H45" s="99" t="str">
        <f t="shared" ca="1" si="0"/>
        <v/>
      </c>
      <c r="I45" s="100" t="str">
        <f t="shared" si="2"/>
        <v/>
      </c>
      <c r="J45" s="101" t="str">
        <f t="shared" ca="1" si="1"/>
        <v/>
      </c>
      <c r="K45" s="102"/>
      <c r="L45" s="103" t="str">
        <f t="shared" ca="1" si="3"/>
        <v/>
      </c>
      <c r="M45" s="104" t="str">
        <f t="shared" si="4"/>
        <v/>
      </c>
      <c r="N45" s="105"/>
    </row>
    <row r="46" spans="1:14" s="107" customFormat="1" x14ac:dyDescent="0.25">
      <c r="A46" s="93">
        <v>31</v>
      </c>
      <c r="B46" s="109"/>
      <c r="C46" s="95"/>
      <c r="D46" s="96"/>
      <c r="E46" s="97"/>
      <c r="F46" s="98"/>
      <c r="G46" s="108"/>
      <c r="H46" s="99" t="str">
        <f t="shared" ca="1" si="0"/>
        <v/>
      </c>
      <c r="I46" s="100" t="str">
        <f t="shared" si="2"/>
        <v/>
      </c>
      <c r="J46" s="101" t="str">
        <f t="shared" ca="1" si="1"/>
        <v/>
      </c>
      <c r="K46" s="102"/>
      <c r="L46" s="103" t="str">
        <f t="shared" ca="1" si="3"/>
        <v/>
      </c>
      <c r="M46" s="104" t="str">
        <f t="shared" si="4"/>
        <v/>
      </c>
      <c r="N46" s="105"/>
    </row>
    <row r="47" spans="1:14" s="107" customFormat="1" x14ac:dyDescent="0.25">
      <c r="A47" s="93">
        <v>32</v>
      </c>
      <c r="B47" s="109"/>
      <c r="C47" s="95"/>
      <c r="D47" s="96"/>
      <c r="E47" s="97"/>
      <c r="F47" s="98"/>
      <c r="G47" s="108"/>
      <c r="H47" s="99" t="str">
        <f t="shared" ca="1" si="0"/>
        <v/>
      </c>
      <c r="I47" s="100" t="str">
        <f t="shared" si="2"/>
        <v/>
      </c>
      <c r="J47" s="101" t="str">
        <f t="shared" ca="1" si="1"/>
        <v/>
      </c>
      <c r="K47" s="102"/>
      <c r="L47" s="103" t="str">
        <f t="shared" ca="1" si="3"/>
        <v/>
      </c>
      <c r="M47" s="104" t="str">
        <f t="shared" si="4"/>
        <v/>
      </c>
      <c r="N47" s="105"/>
    </row>
    <row r="48" spans="1:14" s="107" customFormat="1" x14ac:dyDescent="0.25">
      <c r="A48" s="93">
        <v>33</v>
      </c>
      <c r="B48" s="109"/>
      <c r="C48" s="95"/>
      <c r="D48" s="96"/>
      <c r="E48" s="97"/>
      <c r="F48" s="98"/>
      <c r="G48" s="108"/>
      <c r="H48" s="99" t="str">
        <f t="shared" ca="1" si="0"/>
        <v/>
      </c>
      <c r="I48" s="100" t="str">
        <f t="shared" si="2"/>
        <v/>
      </c>
      <c r="J48" s="101" t="str">
        <f t="shared" ca="1" si="1"/>
        <v/>
      </c>
      <c r="K48" s="102"/>
      <c r="L48" s="103" t="str">
        <f t="shared" ref="L48:L55" ca="1" si="5">IF(OR(I48="",K48="",K48="A",K48="B",K48="C",K48="D",K48="E",K48="F",K48="G",K48="H",K48="I",K48="J",K48="K",K48="L"),"",(INDEX(INDIRECT(CONCATENATE("'",Studiengang,"'!B2:F200")),MATCH($G48,INDIRECT(CONCATENATE("'",Studiengang,"'!B2:B200")),0),5)))</f>
        <v/>
      </c>
      <c r="M48" s="104" t="str">
        <f t="shared" si="4"/>
        <v/>
      </c>
      <c r="N48" s="105"/>
    </row>
    <row r="49" spans="1:14" s="107" customFormat="1" x14ac:dyDescent="0.25">
      <c r="A49" s="93">
        <v>34</v>
      </c>
      <c r="B49" s="109"/>
      <c r="C49" s="95"/>
      <c r="D49" s="96"/>
      <c r="E49" s="97"/>
      <c r="F49" s="98"/>
      <c r="G49" s="108"/>
      <c r="H49" s="99" t="str">
        <f t="shared" ca="1" si="0"/>
        <v/>
      </c>
      <c r="I49" s="100" t="str">
        <f t="shared" si="2"/>
        <v/>
      </c>
      <c r="J49" s="101" t="str">
        <f t="shared" ca="1" si="1"/>
        <v/>
      </c>
      <c r="K49" s="102"/>
      <c r="L49" s="103" t="str">
        <f t="shared" ca="1" si="5"/>
        <v/>
      </c>
      <c r="M49" s="104" t="str">
        <f t="shared" si="4"/>
        <v/>
      </c>
      <c r="N49" s="105"/>
    </row>
    <row r="50" spans="1:14" s="107" customFormat="1" x14ac:dyDescent="0.25">
      <c r="A50" s="93">
        <v>35</v>
      </c>
      <c r="B50" s="109"/>
      <c r="C50" s="95"/>
      <c r="D50" s="96"/>
      <c r="E50" s="97"/>
      <c r="F50" s="98"/>
      <c r="G50" s="108"/>
      <c r="H50" s="99" t="str">
        <f t="shared" ca="1" si="0"/>
        <v/>
      </c>
      <c r="I50" s="100" t="str">
        <f t="shared" si="2"/>
        <v/>
      </c>
      <c r="J50" s="101" t="str">
        <f t="shared" ca="1" si="1"/>
        <v/>
      </c>
      <c r="K50" s="102"/>
      <c r="L50" s="103" t="str">
        <f t="shared" ca="1" si="5"/>
        <v/>
      </c>
      <c r="M50" s="104" t="str">
        <f t="shared" si="4"/>
        <v/>
      </c>
      <c r="N50" s="105"/>
    </row>
    <row r="51" spans="1:14" s="107" customFormat="1" x14ac:dyDescent="0.25">
      <c r="A51" s="93">
        <v>36</v>
      </c>
      <c r="B51" s="109"/>
      <c r="C51" s="95"/>
      <c r="D51" s="96"/>
      <c r="E51" s="97"/>
      <c r="F51" s="98"/>
      <c r="G51" s="108"/>
      <c r="H51" s="99" t="str">
        <f t="shared" ca="1" si="0"/>
        <v/>
      </c>
      <c r="I51" s="100" t="str">
        <f t="shared" si="2"/>
        <v/>
      </c>
      <c r="J51" s="101" t="str">
        <f t="shared" ca="1" si="1"/>
        <v/>
      </c>
      <c r="K51" s="102"/>
      <c r="L51" s="103" t="str">
        <f t="shared" ca="1" si="5"/>
        <v/>
      </c>
      <c r="M51" s="104" t="str">
        <f t="shared" si="4"/>
        <v/>
      </c>
      <c r="N51" s="105"/>
    </row>
    <row r="52" spans="1:14" s="107" customFormat="1" x14ac:dyDescent="0.25">
      <c r="A52" s="93">
        <v>37</v>
      </c>
      <c r="B52" s="109"/>
      <c r="C52" s="95"/>
      <c r="D52" s="96"/>
      <c r="E52" s="97"/>
      <c r="F52" s="98"/>
      <c r="G52" s="108"/>
      <c r="H52" s="99" t="str">
        <f t="shared" ca="1" si="0"/>
        <v/>
      </c>
      <c r="I52" s="100" t="str">
        <f t="shared" si="2"/>
        <v/>
      </c>
      <c r="J52" s="101" t="str">
        <f t="shared" ca="1" si="1"/>
        <v/>
      </c>
      <c r="K52" s="102"/>
      <c r="L52" s="103" t="str">
        <f t="shared" ca="1" si="5"/>
        <v/>
      </c>
      <c r="M52" s="104" t="str">
        <f>IF(K52="Ja",F52,"")</f>
        <v/>
      </c>
      <c r="N52" s="105"/>
    </row>
    <row r="53" spans="1:14" s="107" customFormat="1" x14ac:dyDescent="0.25">
      <c r="A53" s="93">
        <v>38</v>
      </c>
      <c r="B53" s="109"/>
      <c r="C53" s="95"/>
      <c r="D53" s="96"/>
      <c r="E53" s="97"/>
      <c r="F53" s="98"/>
      <c r="G53" s="108"/>
      <c r="H53" s="99" t="str">
        <f t="shared" ca="1" si="0"/>
        <v/>
      </c>
      <c r="I53" s="100" t="str">
        <f t="shared" si="2"/>
        <v/>
      </c>
      <c r="J53" s="101" t="str">
        <f t="shared" ca="1" si="1"/>
        <v/>
      </c>
      <c r="K53" s="102"/>
      <c r="L53" s="103" t="str">
        <f t="shared" ca="1" si="5"/>
        <v/>
      </c>
      <c r="M53" s="104" t="str">
        <f t="shared" si="4"/>
        <v/>
      </c>
      <c r="N53" s="105"/>
    </row>
    <row r="54" spans="1:14" s="107" customFormat="1" x14ac:dyDescent="0.25">
      <c r="A54" s="93">
        <v>39</v>
      </c>
      <c r="B54" s="109"/>
      <c r="C54" s="95"/>
      <c r="D54" s="96"/>
      <c r="E54" s="97"/>
      <c r="F54" s="98"/>
      <c r="G54" s="108"/>
      <c r="H54" s="99" t="str">
        <f t="shared" ca="1" si="0"/>
        <v/>
      </c>
      <c r="I54" s="100" t="str">
        <f t="shared" si="2"/>
        <v/>
      </c>
      <c r="J54" s="101" t="str">
        <f t="shared" ca="1" si="1"/>
        <v/>
      </c>
      <c r="K54" s="102"/>
      <c r="L54" s="103" t="str">
        <f t="shared" ca="1" si="5"/>
        <v/>
      </c>
      <c r="M54" s="104" t="str">
        <f t="shared" si="4"/>
        <v/>
      </c>
      <c r="N54" s="105"/>
    </row>
    <row r="55" spans="1:14" s="107" customFormat="1" ht="16.5" thickBot="1" x14ac:dyDescent="0.3">
      <c r="A55" s="93">
        <v>40</v>
      </c>
      <c r="B55" s="109"/>
      <c r="C55" s="95"/>
      <c r="D55" s="96"/>
      <c r="E55" s="97"/>
      <c r="F55" s="98"/>
      <c r="G55" s="108"/>
      <c r="H55" s="99" t="str">
        <f t="shared" ca="1" si="0"/>
        <v/>
      </c>
      <c r="I55" s="100" t="str">
        <f t="shared" si="2"/>
        <v/>
      </c>
      <c r="J55" s="101" t="str">
        <f t="shared" ca="1" si="1"/>
        <v/>
      </c>
      <c r="K55" s="102"/>
      <c r="L55" s="103" t="str">
        <f t="shared" ca="1" si="5"/>
        <v/>
      </c>
      <c r="M55" s="104" t="str">
        <f t="shared" si="4"/>
        <v/>
      </c>
      <c r="N55" s="105"/>
    </row>
    <row r="56" spans="1:14" ht="48" customHeight="1" x14ac:dyDescent="0.25">
      <c r="A56" s="173" t="s">
        <v>48</v>
      </c>
      <c r="B56" s="174"/>
      <c r="C56" s="174"/>
      <c r="D56" s="174"/>
      <c r="E56" s="174"/>
      <c r="F56" s="174"/>
      <c r="G56" s="174"/>
      <c r="H56" s="175"/>
      <c r="I56" s="182" t="s">
        <v>3</v>
      </c>
      <c r="J56" s="183"/>
      <c r="K56" s="184">
        <f>SUMIF($K$16:$K$55,"Ja",$L$16:$L$55)+SUMIF($K$16:$K$55,"M",$L$16:$L$55)+SUMIF($K$16:$K$55,"N",$L$16:$L$55)</f>
        <v>0</v>
      </c>
      <c r="L56" s="185"/>
      <c r="M56" s="200" t="s">
        <v>51</v>
      </c>
      <c r="N56" s="201"/>
    </row>
    <row r="57" spans="1:14" x14ac:dyDescent="0.25">
      <c r="A57" s="176"/>
      <c r="B57" s="177"/>
      <c r="C57" s="177"/>
      <c r="D57" s="177"/>
      <c r="E57" s="177"/>
      <c r="F57" s="177"/>
      <c r="G57" s="177"/>
      <c r="H57" s="178"/>
      <c r="I57" s="87"/>
      <c r="J57" s="88" t="str">
        <f>IF(SUMIF($K$16:$K$55,"Ja",$L$16:$L$55)&lt;&gt;$K$56,"davon für die Einstufung relevant:","")</f>
        <v/>
      </c>
      <c r="K57" s="198" t="str">
        <f>IF(SUMIF($K$16:$K$55,"Ja",$L$16:$L$55)&lt;&gt;$K$56,SUMIF($K$16:$K$55,"Ja",$L$16:$L$55),"")</f>
        <v/>
      </c>
      <c r="L57" s="199"/>
      <c r="M57" s="202"/>
      <c r="N57" s="203"/>
    </row>
    <row r="58" spans="1:14" ht="19.5" customHeight="1" x14ac:dyDescent="0.25">
      <c r="A58" s="179"/>
      <c r="B58" s="180"/>
      <c r="C58" s="180"/>
      <c r="D58" s="180"/>
      <c r="E58" s="180"/>
      <c r="F58" s="180"/>
      <c r="G58" s="180"/>
      <c r="H58" s="181"/>
      <c r="I58" s="186" t="s">
        <v>258</v>
      </c>
      <c r="J58" s="187"/>
      <c r="K58" s="193" t="str">
        <f>"Bewerbung/Einstufung in das "</f>
        <v xml:space="preserve">Bewerbung/Einstufung in das </v>
      </c>
      <c r="L58" s="194"/>
      <c r="M58" s="194"/>
      <c r="N58" s="195"/>
    </row>
    <row r="59" spans="1:14" ht="24.75" customHeight="1" thickBot="1" x14ac:dyDescent="0.3">
      <c r="A59" s="190" t="s">
        <v>43</v>
      </c>
      <c r="B59" s="191"/>
      <c r="C59" s="191"/>
      <c r="D59" s="191"/>
      <c r="E59" s="191"/>
      <c r="F59" s="191"/>
      <c r="G59" s="191"/>
      <c r="H59" s="192"/>
      <c r="I59" s="188"/>
      <c r="J59" s="189"/>
      <c r="K59" s="82">
        <f ca="1">(ROUND((IF($K$57&lt;&gt;"",$K$57,$K$56)/$N$12)+$K$12,0))</f>
        <v>1</v>
      </c>
      <c r="L59" s="196" t="s">
        <v>254</v>
      </c>
      <c r="M59" s="196"/>
      <c r="N59" s="197"/>
    </row>
    <row r="60" spans="1:14" ht="18.75" customHeight="1" x14ac:dyDescent="0.25">
      <c r="A60" s="91" t="s">
        <v>339</v>
      </c>
      <c r="D60" s="3"/>
      <c r="E60" s="3"/>
      <c r="F60" s="3"/>
      <c r="G60" s="3"/>
      <c r="H60" s="3"/>
      <c r="I60" s="216" t="str">
        <f>IF(COUNTIF(Studiengang,"*gbF*"),"Einstufung erfolgt in die große berufliche Fachrichtung","")</f>
        <v/>
      </c>
      <c r="J60" s="216"/>
      <c r="K60" s="216"/>
      <c r="L60" s="216"/>
      <c r="M60" s="216"/>
      <c r="N60" s="216"/>
    </row>
    <row r="61" spans="1:14" s="26" customFormat="1" ht="33.75" customHeight="1" x14ac:dyDescent="0.3">
      <c r="A61" s="208" t="s">
        <v>340</v>
      </c>
      <c r="B61" s="208"/>
      <c r="C61" s="208"/>
      <c r="D61" s="208"/>
      <c r="E61" s="208"/>
      <c r="F61" s="208"/>
      <c r="G61" s="208"/>
      <c r="H61" s="208"/>
      <c r="I61" s="208"/>
      <c r="J61" s="208"/>
      <c r="K61" s="208"/>
      <c r="L61" s="208"/>
      <c r="M61" s="208"/>
      <c r="N61" s="34"/>
    </row>
    <row r="62" spans="1:14" s="26" customFormat="1" ht="17.25" x14ac:dyDescent="0.3">
      <c r="A62" s="18"/>
      <c r="B62" s="19"/>
      <c r="C62" s="19"/>
      <c r="D62" s="18"/>
      <c r="E62" s="18"/>
      <c r="F62" s="18"/>
      <c r="G62" s="18"/>
      <c r="H62" s="18"/>
      <c r="I62" s="18"/>
      <c r="J62" s="18"/>
      <c r="K62" s="18"/>
      <c r="L62" s="18"/>
      <c r="M62" s="18"/>
      <c r="N62" s="18"/>
    </row>
    <row r="63" spans="1:14" s="26" customFormat="1" ht="18.75" x14ac:dyDescent="0.3">
      <c r="A63" s="209" t="s">
        <v>56</v>
      </c>
      <c r="B63" s="209"/>
      <c r="C63" s="209"/>
      <c r="D63" s="209"/>
      <c r="E63" s="209"/>
      <c r="F63" s="209"/>
      <c r="G63" s="209"/>
      <c r="H63" s="209"/>
      <c r="I63" s="209"/>
      <c r="J63" s="209"/>
      <c r="K63" s="209"/>
      <c r="L63" s="209"/>
      <c r="M63" s="209"/>
      <c r="N63" s="35"/>
    </row>
    <row r="64" spans="1:14" s="26" customFormat="1" ht="17.25" x14ac:dyDescent="0.3">
      <c r="A64" s="210" t="s">
        <v>47</v>
      </c>
      <c r="B64" s="210"/>
      <c r="C64" s="210"/>
      <c r="D64" s="210"/>
      <c r="E64" s="210"/>
      <c r="F64" s="210"/>
      <c r="G64" s="210"/>
      <c r="H64" s="210"/>
      <c r="I64" s="210"/>
      <c r="J64" s="210"/>
      <c r="K64" s="210"/>
      <c r="L64" s="210"/>
      <c r="M64" s="210"/>
      <c r="N64" s="36"/>
    </row>
    <row r="65" spans="1:14" s="26" customFormat="1" ht="17.25" x14ac:dyDescent="0.3">
      <c r="A65" s="210" t="s">
        <v>44</v>
      </c>
      <c r="B65" s="210"/>
      <c r="C65" s="210"/>
      <c r="D65" s="210"/>
      <c r="E65" s="210"/>
      <c r="F65" s="210"/>
      <c r="G65" s="210"/>
      <c r="H65" s="210"/>
      <c r="I65" s="210"/>
      <c r="J65" s="210"/>
      <c r="K65" s="210"/>
      <c r="L65" s="210"/>
      <c r="M65" s="210"/>
      <c r="N65" s="36"/>
    </row>
    <row r="66" spans="1:14" s="26" customFormat="1" ht="17.25" x14ac:dyDescent="0.3">
      <c r="A66" s="210" t="s">
        <v>34</v>
      </c>
      <c r="B66" s="210"/>
      <c r="C66" s="210"/>
      <c r="D66" s="210"/>
      <c r="E66" s="210"/>
      <c r="F66" s="210"/>
      <c r="G66" s="210"/>
      <c r="H66" s="210"/>
      <c r="I66" s="210"/>
      <c r="J66" s="210"/>
      <c r="K66" s="210"/>
      <c r="L66" s="210"/>
      <c r="M66" s="210"/>
      <c r="N66" s="36"/>
    </row>
    <row r="67" spans="1:14" s="26" customFormat="1" ht="17.25" x14ac:dyDescent="0.3">
      <c r="A67" s="36" t="s">
        <v>50</v>
      </c>
      <c r="B67" s="36"/>
      <c r="C67" s="36"/>
      <c r="D67" s="36"/>
      <c r="E67" s="36"/>
      <c r="F67" s="36"/>
      <c r="G67" s="36"/>
      <c r="H67" s="36"/>
      <c r="I67" s="36"/>
      <c r="J67" s="36"/>
      <c r="K67" s="36"/>
      <c r="L67" s="36"/>
      <c r="M67" s="36"/>
      <c r="N67" s="36"/>
    </row>
    <row r="68" spans="1:14" s="26" customFormat="1" ht="17.25" x14ac:dyDescent="0.3">
      <c r="A68" s="36"/>
      <c r="B68" s="36"/>
      <c r="C68" s="36"/>
      <c r="D68" s="36"/>
      <c r="E68" s="36"/>
      <c r="F68" s="36"/>
      <c r="G68" s="36"/>
      <c r="H68" s="36"/>
      <c r="I68" s="36"/>
      <c r="J68" s="36"/>
      <c r="K68" s="36"/>
      <c r="L68" s="36"/>
      <c r="M68" s="36"/>
      <c r="N68" s="36"/>
    </row>
    <row r="69" spans="1:14" s="28" customFormat="1" ht="18.75" x14ac:dyDescent="0.3">
      <c r="A69" s="27" t="s">
        <v>58</v>
      </c>
      <c r="B69" s="27"/>
      <c r="C69" s="27"/>
      <c r="D69" s="27"/>
      <c r="E69" s="27"/>
      <c r="F69" s="27"/>
      <c r="G69" s="27"/>
      <c r="H69" s="27"/>
      <c r="I69" s="27"/>
      <c r="J69" s="27"/>
      <c r="K69" s="27"/>
      <c r="L69" s="27"/>
      <c r="M69" s="27"/>
      <c r="N69" s="27"/>
    </row>
    <row r="70" spans="1:14" s="26" customFormat="1" ht="17.25" x14ac:dyDescent="0.3">
      <c r="A70" s="86" t="s">
        <v>261</v>
      </c>
      <c r="B70" s="36"/>
      <c r="C70" s="36"/>
      <c r="D70" s="36"/>
      <c r="E70" s="36"/>
      <c r="F70" s="36"/>
      <c r="G70" s="36"/>
      <c r="H70" s="36"/>
      <c r="I70" s="36"/>
      <c r="J70" s="36"/>
      <c r="K70" s="36"/>
      <c r="L70" s="36"/>
      <c r="M70" s="36"/>
      <c r="N70" s="36"/>
    </row>
    <row r="71" spans="1:14" s="26" customFormat="1" ht="17.25" x14ac:dyDescent="0.3">
      <c r="A71" s="18"/>
      <c r="B71" s="19"/>
      <c r="C71" s="19"/>
      <c r="D71" s="18"/>
      <c r="E71" s="18"/>
      <c r="F71" s="18"/>
      <c r="G71" s="18"/>
      <c r="H71" s="18"/>
      <c r="I71" s="18"/>
      <c r="J71" s="18"/>
      <c r="K71" s="18"/>
      <c r="L71" s="18"/>
      <c r="M71" s="18"/>
      <c r="N71" s="18"/>
    </row>
    <row r="72" spans="1:14" s="26" customFormat="1" ht="18.75" x14ac:dyDescent="0.3">
      <c r="A72" s="209" t="s">
        <v>61</v>
      </c>
      <c r="B72" s="209"/>
      <c r="C72" s="209"/>
      <c r="D72" s="209"/>
      <c r="E72" s="209"/>
      <c r="F72" s="209"/>
      <c r="G72" s="209"/>
      <c r="H72" s="209"/>
      <c r="I72" s="209"/>
      <c r="J72" s="209"/>
      <c r="K72" s="209"/>
      <c r="L72" s="209"/>
      <c r="M72" s="209"/>
      <c r="N72" s="35"/>
    </row>
    <row r="73" spans="1:14" s="30" customFormat="1" ht="17.25" customHeight="1" x14ac:dyDescent="0.3">
      <c r="A73" s="32" t="s">
        <v>80</v>
      </c>
      <c r="B73" s="207" t="s">
        <v>69</v>
      </c>
      <c r="C73" s="207"/>
      <c r="D73" s="207"/>
      <c r="E73" s="207"/>
      <c r="F73" s="207"/>
      <c r="G73" s="207"/>
      <c r="H73" s="207"/>
      <c r="I73" s="207"/>
      <c r="J73" s="207"/>
      <c r="K73" s="207"/>
      <c r="L73" s="207"/>
      <c r="M73" s="207"/>
      <c r="N73" s="29"/>
    </row>
    <row r="74" spans="1:14" s="30" customFormat="1" ht="17.25" customHeight="1" x14ac:dyDescent="0.3">
      <c r="A74" s="32" t="s">
        <v>81</v>
      </c>
      <c r="B74" s="207" t="s">
        <v>70</v>
      </c>
      <c r="C74" s="207"/>
      <c r="D74" s="207"/>
      <c r="E74" s="207"/>
      <c r="F74" s="207"/>
      <c r="G74" s="207"/>
      <c r="H74" s="207"/>
      <c r="I74" s="207"/>
      <c r="J74" s="207"/>
      <c r="K74" s="207"/>
      <c r="L74" s="207"/>
      <c r="M74" s="207"/>
      <c r="N74" s="29"/>
    </row>
    <row r="75" spans="1:14" s="30" customFormat="1" ht="17.25" customHeight="1" x14ac:dyDescent="0.3">
      <c r="A75" s="32" t="s">
        <v>82</v>
      </c>
      <c r="B75" s="207" t="s">
        <v>71</v>
      </c>
      <c r="C75" s="207"/>
      <c r="D75" s="207"/>
      <c r="E75" s="207"/>
      <c r="F75" s="207"/>
      <c r="G75" s="207"/>
      <c r="H75" s="207"/>
      <c r="I75" s="207"/>
      <c r="J75" s="207"/>
      <c r="K75" s="207"/>
      <c r="L75" s="207"/>
      <c r="M75" s="207"/>
      <c r="N75" s="29"/>
    </row>
    <row r="76" spans="1:14" s="30" customFormat="1" ht="17.25" customHeight="1" x14ac:dyDescent="0.3">
      <c r="A76" s="32" t="s">
        <v>83</v>
      </c>
      <c r="B76" s="207" t="s">
        <v>72</v>
      </c>
      <c r="C76" s="207"/>
      <c r="D76" s="207"/>
      <c r="E76" s="207"/>
      <c r="F76" s="207"/>
      <c r="G76" s="207"/>
      <c r="H76" s="207"/>
      <c r="I76" s="207"/>
      <c r="J76" s="207"/>
      <c r="K76" s="207"/>
      <c r="L76" s="207"/>
      <c r="M76" s="207"/>
      <c r="N76" s="29"/>
    </row>
    <row r="77" spans="1:14" s="30" customFormat="1" ht="17.25" customHeight="1" x14ac:dyDescent="0.3">
      <c r="A77" s="32" t="s">
        <v>84</v>
      </c>
      <c r="B77" s="207" t="s">
        <v>73</v>
      </c>
      <c r="C77" s="207"/>
      <c r="D77" s="207"/>
      <c r="E77" s="207"/>
      <c r="F77" s="207"/>
      <c r="G77" s="207"/>
      <c r="H77" s="207"/>
      <c r="I77" s="207"/>
      <c r="J77" s="207"/>
      <c r="K77" s="207"/>
      <c r="L77" s="207"/>
      <c r="M77" s="207"/>
      <c r="N77" s="29"/>
    </row>
    <row r="78" spans="1:14" s="30" customFormat="1" ht="17.25" customHeight="1" x14ac:dyDescent="0.3">
      <c r="A78" s="32" t="s">
        <v>85</v>
      </c>
      <c r="B78" s="207" t="s">
        <v>74</v>
      </c>
      <c r="C78" s="207"/>
      <c r="D78" s="207"/>
      <c r="E78" s="207"/>
      <c r="F78" s="207"/>
      <c r="G78" s="207"/>
      <c r="H78" s="207"/>
      <c r="I78" s="207"/>
      <c r="J78" s="207"/>
      <c r="K78" s="207"/>
      <c r="L78" s="207"/>
      <c r="M78" s="207"/>
      <c r="N78" s="29"/>
    </row>
    <row r="79" spans="1:14" s="30" customFormat="1" ht="33.950000000000003" customHeight="1" x14ac:dyDescent="0.3">
      <c r="A79" s="32" t="s">
        <v>90</v>
      </c>
      <c r="B79" s="207" t="s">
        <v>75</v>
      </c>
      <c r="C79" s="207"/>
      <c r="D79" s="207"/>
      <c r="E79" s="207"/>
      <c r="F79" s="207"/>
      <c r="G79" s="207"/>
      <c r="H79" s="207"/>
      <c r="I79" s="207"/>
      <c r="J79" s="207"/>
      <c r="K79" s="207"/>
      <c r="L79" s="207"/>
      <c r="M79" s="207"/>
      <c r="N79" s="29"/>
    </row>
    <row r="80" spans="1:14" s="30" customFormat="1" ht="17.25" customHeight="1" x14ac:dyDescent="0.3">
      <c r="A80" s="32" t="s">
        <v>86</v>
      </c>
      <c r="B80" s="207" t="s">
        <v>76</v>
      </c>
      <c r="C80" s="207"/>
      <c r="D80" s="207"/>
      <c r="E80" s="207"/>
      <c r="F80" s="207"/>
      <c r="G80" s="207"/>
      <c r="H80" s="207"/>
      <c r="I80" s="207"/>
      <c r="J80" s="207"/>
      <c r="K80" s="207"/>
      <c r="L80" s="207"/>
      <c r="M80" s="207"/>
      <c r="N80" s="29"/>
    </row>
    <row r="81" spans="1:14" s="30" customFormat="1" ht="33.950000000000003" customHeight="1" x14ac:dyDescent="0.3">
      <c r="A81" s="32" t="s">
        <v>91</v>
      </c>
      <c r="B81" s="207" t="s">
        <v>92</v>
      </c>
      <c r="C81" s="207"/>
      <c r="D81" s="207"/>
      <c r="E81" s="207"/>
      <c r="F81" s="207"/>
      <c r="G81" s="207"/>
      <c r="H81" s="207"/>
      <c r="I81" s="207"/>
      <c r="J81" s="207"/>
      <c r="K81" s="207"/>
      <c r="L81" s="207"/>
      <c r="M81" s="207"/>
      <c r="N81" s="29"/>
    </row>
    <row r="82" spans="1:14" s="30" customFormat="1" ht="17.25" customHeight="1" x14ac:dyDescent="0.3">
      <c r="A82" s="32" t="s">
        <v>87</v>
      </c>
      <c r="B82" s="207" t="s">
        <v>77</v>
      </c>
      <c r="C82" s="207"/>
      <c r="D82" s="207"/>
      <c r="E82" s="207"/>
      <c r="F82" s="207"/>
      <c r="G82" s="207"/>
      <c r="H82" s="207"/>
      <c r="I82" s="207"/>
      <c r="J82" s="207"/>
      <c r="K82" s="207"/>
      <c r="L82" s="207"/>
      <c r="M82" s="207"/>
      <c r="N82" s="29"/>
    </row>
    <row r="83" spans="1:14" s="30" customFormat="1" ht="17.100000000000001" customHeight="1" x14ac:dyDescent="0.3">
      <c r="A83" s="32" t="s">
        <v>88</v>
      </c>
      <c r="B83" s="207" t="s">
        <v>79</v>
      </c>
      <c r="C83" s="207"/>
      <c r="D83" s="207"/>
      <c r="E83" s="207"/>
      <c r="F83" s="207"/>
      <c r="G83" s="207"/>
      <c r="H83" s="207"/>
      <c r="I83" s="207"/>
      <c r="J83" s="207"/>
      <c r="K83" s="207"/>
      <c r="L83" s="207"/>
      <c r="M83" s="207"/>
      <c r="N83" s="29"/>
    </row>
    <row r="84" spans="1:14" s="30" customFormat="1" ht="33" customHeight="1" x14ac:dyDescent="0.3">
      <c r="A84" s="32" t="s">
        <v>89</v>
      </c>
      <c r="B84" s="207" t="s">
        <v>78</v>
      </c>
      <c r="C84" s="207"/>
      <c r="D84" s="207"/>
      <c r="E84" s="207"/>
      <c r="F84" s="207"/>
      <c r="G84" s="207"/>
      <c r="H84" s="207"/>
      <c r="I84" s="207"/>
      <c r="J84" s="207"/>
      <c r="K84" s="207"/>
      <c r="L84" s="207"/>
      <c r="M84" s="207"/>
      <c r="N84" s="29"/>
    </row>
    <row r="85" spans="1:14" s="30" customFormat="1" ht="33" customHeight="1" x14ac:dyDescent="0.3">
      <c r="A85" s="32" t="s">
        <v>251</v>
      </c>
      <c r="B85" s="207" t="s">
        <v>252</v>
      </c>
      <c r="C85" s="207"/>
      <c r="D85" s="207"/>
      <c r="E85" s="207"/>
      <c r="F85" s="207"/>
      <c r="G85" s="207"/>
      <c r="H85" s="207"/>
      <c r="I85" s="207"/>
      <c r="J85" s="207"/>
      <c r="K85" s="207"/>
      <c r="L85" s="207"/>
      <c r="M85" s="207"/>
      <c r="N85" s="29"/>
    </row>
    <row r="86" spans="1:14" s="76" customFormat="1" ht="17.100000000000001" customHeight="1" x14ac:dyDescent="0.3">
      <c r="A86" s="74" t="s">
        <v>249</v>
      </c>
      <c r="B86" s="211" t="s">
        <v>253</v>
      </c>
      <c r="C86" s="211"/>
      <c r="D86" s="211"/>
      <c r="E86" s="211"/>
      <c r="F86" s="211"/>
      <c r="G86" s="211"/>
      <c r="H86" s="211"/>
      <c r="I86" s="211"/>
      <c r="J86" s="211"/>
      <c r="K86" s="211"/>
      <c r="L86" s="211"/>
      <c r="M86" s="211"/>
      <c r="N86" s="75"/>
    </row>
    <row r="87" spans="1:14" ht="15" customHeight="1" x14ac:dyDescent="0.25">
      <c r="A87" s="7"/>
      <c r="B87" s="7"/>
      <c r="C87" s="7"/>
      <c r="D87" s="7"/>
      <c r="E87" s="7"/>
      <c r="F87" s="7"/>
      <c r="G87" s="7"/>
      <c r="H87" s="7"/>
      <c r="I87" s="7"/>
      <c r="J87" s="7"/>
      <c r="K87" s="7"/>
      <c r="L87" s="7"/>
      <c r="M87" s="7"/>
      <c r="N87" s="7"/>
    </row>
    <row r="88" spans="1:14" ht="17.25" x14ac:dyDescent="0.3">
      <c r="A88" s="212" t="s">
        <v>93</v>
      </c>
      <c r="B88" s="212"/>
      <c r="C88" s="212"/>
      <c r="D88" s="212"/>
      <c r="E88" s="212"/>
      <c r="F88" s="212"/>
      <c r="G88" s="212"/>
      <c r="H88" s="212"/>
      <c r="I88" s="212"/>
      <c r="J88" s="212"/>
      <c r="K88" s="212"/>
      <c r="L88" s="212"/>
      <c r="M88" s="212"/>
      <c r="N88" s="37"/>
    </row>
    <row r="89" spans="1:14" ht="17.25" x14ac:dyDescent="0.3">
      <c r="A89" s="16"/>
      <c r="B89" s="16"/>
      <c r="C89" s="16"/>
      <c r="D89" s="16"/>
      <c r="E89" s="16"/>
      <c r="F89" s="16"/>
      <c r="G89" s="16"/>
      <c r="H89" s="16"/>
      <c r="I89" s="16"/>
      <c r="J89" s="16"/>
      <c r="K89" s="16"/>
      <c r="L89" s="16"/>
      <c r="M89" s="16"/>
      <c r="N89" s="16"/>
    </row>
    <row r="90" spans="1:14" ht="53.25" x14ac:dyDescent="0.25">
      <c r="A90" s="17" t="s">
        <v>35</v>
      </c>
      <c r="B90" s="213" t="s">
        <v>4</v>
      </c>
      <c r="C90" s="214"/>
      <c r="D90" s="214"/>
      <c r="E90" s="214"/>
      <c r="F90" s="214"/>
      <c r="G90" s="214"/>
      <c r="H90" s="214"/>
      <c r="I90" s="214"/>
      <c r="J90" s="214"/>
      <c r="K90" s="214"/>
      <c r="L90" s="214"/>
      <c r="M90" s="214"/>
      <c r="N90" s="215"/>
    </row>
    <row r="91" spans="1:14" x14ac:dyDescent="0.25">
      <c r="A91" s="4"/>
      <c r="B91" s="204"/>
      <c r="C91" s="205"/>
      <c r="D91" s="205"/>
      <c r="E91" s="205"/>
      <c r="F91" s="205"/>
      <c r="G91" s="205"/>
      <c r="H91" s="205"/>
      <c r="I91" s="205"/>
      <c r="J91" s="205"/>
      <c r="K91" s="205"/>
      <c r="L91" s="205"/>
      <c r="M91" s="205"/>
      <c r="N91" s="206"/>
    </row>
    <row r="92" spans="1:14" x14ac:dyDescent="0.25">
      <c r="A92" s="4"/>
      <c r="B92" s="204"/>
      <c r="C92" s="205"/>
      <c r="D92" s="205"/>
      <c r="E92" s="205"/>
      <c r="F92" s="205"/>
      <c r="G92" s="205"/>
      <c r="H92" s="205"/>
      <c r="I92" s="205"/>
      <c r="J92" s="205"/>
      <c r="K92" s="205"/>
      <c r="L92" s="205"/>
      <c r="M92" s="205"/>
      <c r="N92" s="206"/>
    </row>
    <row r="93" spans="1:14" x14ac:dyDescent="0.25">
      <c r="A93" s="4"/>
      <c r="B93" s="204"/>
      <c r="C93" s="205"/>
      <c r="D93" s="205"/>
      <c r="E93" s="205"/>
      <c r="F93" s="205"/>
      <c r="G93" s="205"/>
      <c r="H93" s="205"/>
      <c r="I93" s="205"/>
      <c r="J93" s="205"/>
      <c r="K93" s="205"/>
      <c r="L93" s="205"/>
      <c r="M93" s="205"/>
      <c r="N93" s="206"/>
    </row>
    <row r="94" spans="1:14" x14ac:dyDescent="0.25">
      <c r="A94" s="4"/>
      <c r="B94" s="204"/>
      <c r="C94" s="205"/>
      <c r="D94" s="205"/>
      <c r="E94" s="205"/>
      <c r="F94" s="205"/>
      <c r="G94" s="205"/>
      <c r="H94" s="205"/>
      <c r="I94" s="205"/>
      <c r="J94" s="205"/>
      <c r="K94" s="205"/>
      <c r="L94" s="205"/>
      <c r="M94" s="205"/>
      <c r="N94" s="206"/>
    </row>
    <row r="95" spans="1:14" x14ac:dyDescent="0.25">
      <c r="A95" s="4"/>
      <c r="B95" s="204"/>
      <c r="C95" s="205"/>
      <c r="D95" s="205"/>
      <c r="E95" s="205"/>
      <c r="F95" s="205"/>
      <c r="G95" s="205"/>
      <c r="H95" s="205"/>
      <c r="I95" s="205"/>
      <c r="J95" s="205"/>
      <c r="K95" s="205"/>
      <c r="L95" s="205"/>
      <c r="M95" s="205"/>
      <c r="N95" s="206"/>
    </row>
    <row r="96" spans="1:14" x14ac:dyDescent="0.25">
      <c r="A96" s="4"/>
      <c r="B96" s="204"/>
      <c r="C96" s="205"/>
      <c r="D96" s="205"/>
      <c r="E96" s="205"/>
      <c r="F96" s="205"/>
      <c r="G96" s="205"/>
      <c r="H96" s="205"/>
      <c r="I96" s="205"/>
      <c r="J96" s="205"/>
      <c r="K96" s="205"/>
      <c r="L96" s="205"/>
      <c r="M96" s="205"/>
      <c r="N96" s="206"/>
    </row>
    <row r="97" spans="1:14" x14ac:dyDescent="0.25">
      <c r="A97" s="4"/>
      <c r="B97" s="204"/>
      <c r="C97" s="205"/>
      <c r="D97" s="205"/>
      <c r="E97" s="205"/>
      <c r="F97" s="205"/>
      <c r="G97" s="205"/>
      <c r="H97" s="205"/>
      <c r="I97" s="205"/>
      <c r="J97" s="205"/>
      <c r="K97" s="205"/>
      <c r="L97" s="205"/>
      <c r="M97" s="205"/>
      <c r="N97" s="206"/>
    </row>
    <row r="98" spans="1:14" x14ac:dyDescent="0.25">
      <c r="A98" s="4"/>
      <c r="B98" s="204"/>
      <c r="C98" s="205"/>
      <c r="D98" s="205"/>
      <c r="E98" s="205"/>
      <c r="F98" s="205"/>
      <c r="G98" s="205"/>
      <c r="H98" s="205"/>
      <c r="I98" s="205"/>
      <c r="J98" s="205"/>
      <c r="K98" s="205"/>
      <c r="L98" s="205"/>
      <c r="M98" s="205"/>
      <c r="N98" s="206"/>
    </row>
    <row r="99" spans="1:14" x14ac:dyDescent="0.25">
      <c r="A99" s="4"/>
      <c r="B99" s="204"/>
      <c r="C99" s="205"/>
      <c r="D99" s="205"/>
      <c r="E99" s="205"/>
      <c r="F99" s="205"/>
      <c r="G99" s="205"/>
      <c r="H99" s="205"/>
      <c r="I99" s="205"/>
      <c r="J99" s="205"/>
      <c r="K99" s="205"/>
      <c r="L99" s="205"/>
      <c r="M99" s="205"/>
      <c r="N99" s="206"/>
    </row>
    <row r="100" spans="1:14" x14ac:dyDescent="0.25">
      <c r="A100" s="4"/>
      <c r="B100" s="204"/>
      <c r="C100" s="205"/>
      <c r="D100" s="205"/>
      <c r="E100" s="205"/>
      <c r="F100" s="205"/>
      <c r="G100" s="205"/>
      <c r="H100" s="205"/>
      <c r="I100" s="205"/>
      <c r="J100" s="205"/>
      <c r="K100" s="205"/>
      <c r="L100" s="205"/>
      <c r="M100" s="205"/>
      <c r="N100" s="206"/>
    </row>
    <row r="101" spans="1:14" x14ac:dyDescent="0.25">
      <c r="A101" s="4"/>
      <c r="B101" s="204"/>
      <c r="C101" s="205"/>
      <c r="D101" s="205"/>
      <c r="E101" s="205"/>
      <c r="F101" s="205"/>
      <c r="G101" s="205"/>
      <c r="H101" s="205"/>
      <c r="I101" s="205"/>
      <c r="J101" s="205"/>
      <c r="K101" s="205"/>
      <c r="L101" s="205"/>
      <c r="M101" s="205"/>
      <c r="N101" s="206"/>
    </row>
    <row r="102" spans="1:14" x14ac:dyDescent="0.25">
      <c r="A102" s="4"/>
      <c r="B102" s="204"/>
      <c r="C102" s="205"/>
      <c r="D102" s="205"/>
      <c r="E102" s="205"/>
      <c r="F102" s="205"/>
      <c r="G102" s="205"/>
      <c r="H102" s="205"/>
      <c r="I102" s="205"/>
      <c r="J102" s="205"/>
      <c r="K102" s="205"/>
      <c r="L102" s="205"/>
      <c r="M102" s="205"/>
      <c r="N102" s="206"/>
    </row>
    <row r="103" spans="1:14" x14ac:dyDescent="0.25">
      <c r="A103" s="4"/>
      <c r="B103" s="204"/>
      <c r="C103" s="205"/>
      <c r="D103" s="205"/>
      <c r="E103" s="205"/>
      <c r="F103" s="205"/>
      <c r="G103" s="205"/>
      <c r="H103" s="205"/>
      <c r="I103" s="205"/>
      <c r="J103" s="205"/>
      <c r="K103" s="205"/>
      <c r="L103" s="205"/>
      <c r="M103" s="205"/>
      <c r="N103" s="206"/>
    </row>
    <row r="104" spans="1:14" x14ac:dyDescent="0.25">
      <c r="A104" s="8"/>
      <c r="B104" s="9"/>
      <c r="C104" s="9"/>
      <c r="D104" s="9"/>
      <c r="E104" s="9"/>
      <c r="F104" s="9"/>
      <c r="G104" s="9"/>
      <c r="H104" s="9"/>
      <c r="I104" s="9"/>
      <c r="J104" s="9"/>
      <c r="K104" s="9"/>
      <c r="L104" s="9"/>
      <c r="M104" s="9"/>
      <c r="N104" s="9"/>
    </row>
    <row r="105" spans="1:14" ht="17.100000000000001" customHeight="1" x14ac:dyDescent="0.25">
      <c r="A105" s="222" t="s">
        <v>62</v>
      </c>
      <c r="B105" s="222"/>
      <c r="C105" s="222"/>
      <c r="D105" s="222"/>
      <c r="E105" s="222"/>
      <c r="F105" s="222"/>
      <c r="G105" s="222"/>
      <c r="H105" s="222"/>
      <c r="I105" s="222"/>
      <c r="J105" s="222"/>
      <c r="K105" s="222"/>
      <c r="L105" s="222"/>
      <c r="M105" s="222"/>
      <c r="N105" s="222"/>
    </row>
    <row r="106" spans="1:14" x14ac:dyDescent="0.25">
      <c r="A106" s="10"/>
      <c r="B106" s="10"/>
      <c r="C106" s="10"/>
      <c r="D106" s="11"/>
      <c r="E106" s="11"/>
      <c r="F106" s="11"/>
      <c r="G106" s="11"/>
      <c r="H106" s="11"/>
      <c r="I106" s="11"/>
      <c r="J106" s="11"/>
      <c r="K106" s="11"/>
      <c r="L106" s="11"/>
      <c r="M106" s="11"/>
      <c r="N106" s="11"/>
    </row>
    <row r="107" spans="1:14" ht="18.75" x14ac:dyDescent="0.3">
      <c r="A107" s="218" t="s">
        <v>53</v>
      </c>
      <c r="B107" s="218"/>
      <c r="C107" s="218"/>
      <c r="D107" s="218"/>
      <c r="E107" s="218"/>
      <c r="F107" s="218"/>
      <c r="G107" s="218"/>
      <c r="H107" s="218"/>
      <c r="I107" s="218"/>
      <c r="J107" s="218"/>
      <c r="K107" s="218"/>
      <c r="L107" s="218"/>
      <c r="M107" s="218"/>
      <c r="N107" s="20"/>
    </row>
    <row r="108" spans="1:14" ht="15.75" customHeight="1" x14ac:dyDescent="0.25">
      <c r="A108" s="22"/>
      <c r="B108" s="22"/>
      <c r="C108" s="22"/>
      <c r="D108" s="22"/>
      <c r="E108" s="22"/>
      <c r="F108" s="22"/>
      <c r="G108" s="22"/>
      <c r="H108" s="22"/>
      <c r="I108" s="22"/>
      <c r="J108" s="22"/>
      <c r="K108" s="22"/>
      <c r="L108" s="22"/>
      <c r="M108" s="22"/>
      <c r="N108" s="21"/>
    </row>
    <row r="109" spans="1:14" ht="17.25" x14ac:dyDescent="0.3">
      <c r="A109" s="212" t="s">
        <v>63</v>
      </c>
      <c r="B109" s="212"/>
      <c r="C109" s="212"/>
      <c r="D109" s="212"/>
      <c r="E109" s="212"/>
      <c r="F109" s="212"/>
      <c r="G109" s="212"/>
      <c r="H109" s="212"/>
      <c r="I109" s="212"/>
      <c r="J109" s="212"/>
      <c r="K109" s="212"/>
      <c r="L109" s="212"/>
    </row>
    <row r="110" spans="1:14" ht="15.6" customHeight="1" x14ac:dyDescent="0.25">
      <c r="A110" s="219" t="s">
        <v>64</v>
      </c>
      <c r="B110" s="219"/>
      <c r="C110" s="219"/>
      <c r="D110" s="219"/>
      <c r="E110" s="219"/>
      <c r="F110" s="219"/>
      <c r="G110" s="219"/>
      <c r="H110" s="219"/>
      <c r="I110" s="219"/>
      <c r="J110" s="219"/>
      <c r="K110" s="219"/>
      <c r="L110" s="219"/>
    </row>
    <row r="111" spans="1:14" ht="15.6" customHeight="1" x14ac:dyDescent="0.25">
      <c r="A111" s="219"/>
      <c r="B111" s="219"/>
      <c r="C111" s="219"/>
      <c r="D111" s="219"/>
      <c r="E111" s="219"/>
      <c r="F111" s="219"/>
      <c r="G111" s="219"/>
      <c r="H111" s="219"/>
      <c r="I111" s="219"/>
      <c r="J111" s="219"/>
      <c r="K111" s="219"/>
      <c r="L111" s="219"/>
    </row>
    <row r="112" spans="1:14" ht="17.25" x14ac:dyDescent="0.25">
      <c r="A112" s="23"/>
      <c r="B112" s="23"/>
      <c r="C112" s="23"/>
      <c r="D112" s="23"/>
      <c r="E112" s="23"/>
      <c r="F112" s="23"/>
      <c r="G112" s="23"/>
      <c r="H112" s="23"/>
      <c r="I112" s="23"/>
      <c r="J112" s="23"/>
      <c r="K112" s="23"/>
      <c r="L112" s="23"/>
    </row>
    <row r="113" spans="1:12" ht="17.25" x14ac:dyDescent="0.3">
      <c r="A113" s="220" t="s">
        <v>65</v>
      </c>
      <c r="B113" s="220"/>
      <c r="C113" s="220"/>
      <c r="D113" s="220"/>
      <c r="E113" s="220"/>
      <c r="F113" s="220"/>
      <c r="G113" s="220"/>
      <c r="H113" s="220"/>
      <c r="I113" s="220"/>
      <c r="J113" s="220"/>
      <c r="K113" s="220"/>
      <c r="L113" s="220"/>
    </row>
    <row r="114" spans="1:12" ht="15.6" customHeight="1" x14ac:dyDescent="0.25">
      <c r="A114" s="221" t="s">
        <v>66</v>
      </c>
      <c r="B114" s="221"/>
      <c r="C114" s="221"/>
      <c r="D114" s="221"/>
      <c r="E114" s="221"/>
      <c r="F114" s="221"/>
      <c r="G114" s="221"/>
      <c r="H114" s="221"/>
      <c r="I114" s="221"/>
      <c r="J114" s="221"/>
      <c r="K114" s="221"/>
      <c r="L114" s="221"/>
    </row>
    <row r="115" spans="1:12" ht="15.6" customHeight="1" x14ac:dyDescent="0.25">
      <c r="A115" s="221"/>
      <c r="B115" s="221"/>
      <c r="C115" s="221"/>
      <c r="D115" s="221"/>
      <c r="E115" s="221"/>
      <c r="F115" s="221"/>
      <c r="G115" s="221"/>
      <c r="H115" s="221"/>
      <c r="I115" s="221"/>
      <c r="J115" s="221"/>
      <c r="K115" s="221"/>
      <c r="L115" s="221"/>
    </row>
    <row r="116" spans="1:12" ht="20.25" customHeight="1" x14ac:dyDescent="0.25">
      <c r="A116" s="221"/>
      <c r="B116" s="221"/>
      <c r="C116" s="221"/>
      <c r="D116" s="221"/>
      <c r="E116" s="221"/>
      <c r="F116" s="221"/>
      <c r="G116" s="221"/>
      <c r="H116" s="221"/>
      <c r="I116" s="221"/>
      <c r="J116" s="221"/>
      <c r="K116" s="221"/>
      <c r="L116" s="221"/>
    </row>
    <row r="117" spans="1:12" ht="17.25" x14ac:dyDescent="0.3">
      <c r="A117" s="16"/>
      <c r="B117" s="38"/>
      <c r="C117" s="38"/>
      <c r="D117" s="38"/>
      <c r="E117" s="38"/>
      <c r="F117" s="38"/>
      <c r="G117" s="38"/>
      <c r="H117" s="38"/>
      <c r="I117" s="38"/>
      <c r="J117" s="38"/>
      <c r="K117" s="38"/>
      <c r="L117" s="38"/>
    </row>
    <row r="118" spans="1:12" ht="17.25" x14ac:dyDescent="0.3">
      <c r="A118" s="217" t="s">
        <v>67</v>
      </c>
      <c r="B118" s="217"/>
      <c r="C118" s="217"/>
      <c r="D118" s="38"/>
      <c r="E118" s="38"/>
      <c r="F118" s="38"/>
      <c r="G118" s="38"/>
      <c r="H118" s="38"/>
      <c r="I118" s="38"/>
      <c r="J118" s="38"/>
      <c r="K118" s="38"/>
      <c r="L118" s="38"/>
    </row>
    <row r="119" spans="1:12" ht="17.25" x14ac:dyDescent="0.3">
      <c r="A119" s="92"/>
      <c r="B119" s="92"/>
      <c r="C119" s="92"/>
      <c r="D119" s="92"/>
      <c r="E119" s="92"/>
      <c r="F119" s="92"/>
      <c r="G119" s="92"/>
      <c r="H119" s="92"/>
      <c r="I119" s="92"/>
      <c r="J119" s="92"/>
      <c r="K119" s="92"/>
      <c r="L119" s="92"/>
    </row>
    <row r="120" spans="1:12" ht="17.25" x14ac:dyDescent="0.3">
      <c r="A120" s="110" t="str">
        <f>VLOOKUP(Studiengang,ListeStudiengaenge[],13,FALSE)</f>
        <v>Der Vorsitzende des Prüfungsauschusses Wirtschaftsinformatik</v>
      </c>
      <c r="B120" s="110"/>
      <c r="C120" s="110"/>
      <c r="D120" s="38"/>
      <c r="E120" s="38"/>
      <c r="F120" s="38"/>
      <c r="G120" s="38"/>
      <c r="H120" s="38"/>
      <c r="I120" s="38"/>
      <c r="J120" s="38"/>
      <c r="K120" s="38"/>
      <c r="L120" s="38"/>
    </row>
    <row r="121" spans="1:12" ht="17.25" x14ac:dyDescent="0.3">
      <c r="A121" s="92"/>
      <c r="B121" s="92"/>
      <c r="C121" s="92"/>
      <c r="D121" s="92"/>
      <c r="E121" s="92"/>
      <c r="F121" s="92"/>
      <c r="G121" s="92"/>
      <c r="H121" s="92"/>
      <c r="I121" s="92"/>
      <c r="J121" s="92"/>
      <c r="K121" s="92"/>
      <c r="L121" s="92"/>
    </row>
    <row r="122" spans="1:12" ht="17.25" x14ac:dyDescent="0.3">
      <c r="A122" s="38"/>
      <c r="B122" s="38"/>
      <c r="C122" s="38"/>
      <c r="D122" s="38"/>
      <c r="E122" s="38"/>
      <c r="F122" s="38"/>
      <c r="G122" s="38"/>
      <c r="H122" s="38"/>
      <c r="I122" s="38"/>
      <c r="J122" s="38"/>
      <c r="K122" s="38"/>
      <c r="L122" s="38"/>
    </row>
    <row r="123" spans="1:12" ht="17.25" x14ac:dyDescent="0.3">
      <c r="A123" s="38"/>
      <c r="B123" s="38"/>
      <c r="C123" s="38"/>
      <c r="D123" s="38"/>
      <c r="E123" s="38"/>
      <c r="F123" s="38"/>
      <c r="G123" s="38"/>
      <c r="H123" s="38"/>
      <c r="I123" s="38"/>
      <c r="J123" s="38"/>
      <c r="K123" s="38"/>
      <c r="L123" s="38"/>
    </row>
    <row r="124" spans="1:12" ht="17.25" x14ac:dyDescent="0.3">
      <c r="A124" s="217" t="s">
        <v>68</v>
      </c>
      <c r="B124" s="217"/>
      <c r="C124" s="217"/>
      <c r="D124" s="16"/>
      <c r="E124" s="16"/>
      <c r="F124" s="16"/>
      <c r="G124" s="16"/>
      <c r="H124" s="16"/>
      <c r="I124" s="16"/>
      <c r="J124" s="16"/>
      <c r="K124" s="16"/>
      <c r="L124" s="16"/>
    </row>
    <row r="125" spans="1:12" s="16" customFormat="1" ht="17.25" x14ac:dyDescent="0.3">
      <c r="A125" s="114" t="s">
        <v>333</v>
      </c>
      <c r="B125" s="114"/>
      <c r="C125" s="114"/>
      <c r="D125" s="114"/>
    </row>
  </sheetData>
  <sheetProtection algorithmName="SHA-512" hashValue="BBuBAd9iBfLvviLBQJwFO1IJMICB3jHpADoWhIHPANpS10yHCPT2h4jhRpqphdyhht3bROQToU3J3KV4djXA9A==" saltValue="az2q74zbJdvDzcQiPTYwmQ==" spinCount="100000" sheet="1" formatRows="0" selectLockedCells="1"/>
  <protectedRanges>
    <protectedRange sqref="A1:A4 A6:C7 B15:C15 A9:C9 A11:C12 I13:N13 A14:C14 D12:N12 D14:N15 L16:L55 H16:H55 J16:J55" name="Seite 1"/>
    <protectedRange sqref="K58:N59 A60:N60 A59:H59 A71:N71 A62:N62 B107:M107 I56:K57 M56:N57" name="Seite 2"/>
    <protectedRange sqref="I58:J59" name="Seite 2_1"/>
    <protectedRange sqref="A107" name="Seite 2_3"/>
    <protectedRange sqref="A61:N61" name="Seite 2_4"/>
    <protectedRange sqref="A66:D70 B63:N63 H66:N70" name="Seite 2_5"/>
    <protectedRange sqref="A63" name="Seite 2_1_2"/>
    <protectedRange sqref="A72:N80 N81 A87:N87 A82:N85" name="Seite 2_6"/>
    <protectedRange sqref="H65:N65 A65:D65" name="Seite 2_5_2"/>
    <protectedRange sqref="A5:C5" name="Seite 1_1"/>
    <protectedRange sqref="A8:C8" name="Seite 1_2"/>
    <protectedRange sqref="A10:C10" name="Seite 1_3"/>
    <protectedRange sqref="A13:H13" name="Seite 1_4"/>
    <protectedRange sqref="A56:H58" name="Seite 2_7"/>
    <protectedRange sqref="H64:N64 A64:D64" name="Seite 2_5_1"/>
    <protectedRange sqref="A81:M81" name="Seite 2_6_1"/>
    <protectedRange sqref="A86:N86" name="Seite 2_6_2"/>
  </protectedRanges>
  <mergeCells count="83">
    <mergeCell ref="I60:N60"/>
    <mergeCell ref="A124:C124"/>
    <mergeCell ref="A107:M107"/>
    <mergeCell ref="A109:L109"/>
    <mergeCell ref="A110:L111"/>
    <mergeCell ref="A113:L113"/>
    <mergeCell ref="A114:L116"/>
    <mergeCell ref="A118:C118"/>
    <mergeCell ref="A105:N105"/>
    <mergeCell ref="B93:N93"/>
    <mergeCell ref="B94:N94"/>
    <mergeCell ref="B95:N95"/>
    <mergeCell ref="B96:N96"/>
    <mergeCell ref="B97:N97"/>
    <mergeCell ref="B98:N98"/>
    <mergeCell ref="B99:N99"/>
    <mergeCell ref="B100:N100"/>
    <mergeCell ref="B101:N101"/>
    <mergeCell ref="B102:N102"/>
    <mergeCell ref="B103:N103"/>
    <mergeCell ref="B92:N92"/>
    <mergeCell ref="A88:M88"/>
    <mergeCell ref="B90:N90"/>
    <mergeCell ref="B79:M79"/>
    <mergeCell ref="B80:M80"/>
    <mergeCell ref="B81:M81"/>
    <mergeCell ref="B82:M82"/>
    <mergeCell ref="B83:M83"/>
    <mergeCell ref="B91:N91"/>
    <mergeCell ref="B78:M78"/>
    <mergeCell ref="A61:M61"/>
    <mergeCell ref="A63:M63"/>
    <mergeCell ref="A64:M64"/>
    <mergeCell ref="A65:M65"/>
    <mergeCell ref="A66:M66"/>
    <mergeCell ref="A72:M72"/>
    <mergeCell ref="B73:M73"/>
    <mergeCell ref="B74:M74"/>
    <mergeCell ref="B75:M75"/>
    <mergeCell ref="B76:M76"/>
    <mergeCell ref="B77:M77"/>
    <mergeCell ref="B84:M84"/>
    <mergeCell ref="B85:M85"/>
    <mergeCell ref="B86:M86"/>
    <mergeCell ref="A56:H58"/>
    <mergeCell ref="I56:J56"/>
    <mergeCell ref="K56:L56"/>
    <mergeCell ref="I58:J59"/>
    <mergeCell ref="A59:H59"/>
    <mergeCell ref="K58:N58"/>
    <mergeCell ref="L59:N59"/>
    <mergeCell ref="K57:L57"/>
    <mergeCell ref="M56:N57"/>
    <mergeCell ref="D11:N11"/>
    <mergeCell ref="A12:C12"/>
    <mergeCell ref="L12:M12"/>
    <mergeCell ref="A13:H13"/>
    <mergeCell ref="I13:N14"/>
    <mergeCell ref="A14:F14"/>
    <mergeCell ref="G14:H14"/>
    <mergeCell ref="D12:I12"/>
    <mergeCell ref="A1:I1"/>
    <mergeCell ref="J1:N1"/>
    <mergeCell ref="J2:N2"/>
    <mergeCell ref="A4:I4"/>
    <mergeCell ref="A3:I3"/>
    <mergeCell ref="J3:N4"/>
    <mergeCell ref="A125:D125"/>
    <mergeCell ref="A2:D2"/>
    <mergeCell ref="E2:I2"/>
    <mergeCell ref="A5:C5"/>
    <mergeCell ref="D5:N5"/>
    <mergeCell ref="A6:C6"/>
    <mergeCell ref="D6:N6"/>
    <mergeCell ref="A7:C7"/>
    <mergeCell ref="D7:N7"/>
    <mergeCell ref="A8:C8"/>
    <mergeCell ref="D8:N8"/>
    <mergeCell ref="A9:C9"/>
    <mergeCell ref="D9:N9"/>
    <mergeCell ref="A10:C10"/>
    <mergeCell ref="D10:N10"/>
    <mergeCell ref="A11:C11"/>
  </mergeCells>
  <dataValidations count="5">
    <dataValidation type="list" showInputMessage="1" showErrorMessage="1" sqref="C16:C55" xr:uid="{00000000-0002-0000-0000-000000000000}">
      <formula1>"I - Inland, A - Ausland, H - Hochschule, W - Weitere"</formula1>
    </dataValidation>
    <dataValidation type="list" allowBlank="1" showInputMessage="1" showErrorMessage="1" sqref="A2:D2" xr:uid="{00000000-0002-0000-0000-000001000000}">
      <formula1>"Wintersemester 2022/23,Sommersemester 2023,Wintersemester 2023/24,Sommersemester 2024,Sommersemester 2025,Wintersemester 2025/26,Sommersemester 2026,Wintersemester 2026/27,Sommersemester 2027"</formula1>
    </dataValidation>
    <dataValidation allowBlank="1" showErrorMessage="1" errorTitle="Studiengang nicht ausgewählt" error="Sie müssen zunächst einen Studiengang auswählen" promptTitle="Bitte Studiengang auswählen" sqref="J12" xr:uid="{00000000-0002-0000-0000-000002000000}"/>
    <dataValidation type="list" showInputMessage="1" showErrorMessage="1" sqref="K16:K55" xr:uid="{00000000-0002-0000-0000-000003000000}">
      <formula1>"Ja,A,B,C,D,E,F,G,H,I,J,K,L,M,N"</formula1>
    </dataValidation>
    <dataValidation type="list" showErrorMessage="1" errorTitle="Studiengang nicht ausgewählt" error="Sie müssen zunächst einen Studiengang auswählen" promptTitle="Bitte Studiengang auswählen" sqref="D12:I12" xr:uid="{00000000-0002-0000-0000-000004000000}">
      <formula1>Studiengänge</formula1>
    </dataValidation>
  </dataValidations>
  <printOptions horizontalCentered="1"/>
  <pageMargins left="0.35433070866141736" right="0.35433070866141736" top="0.39370078740157483" bottom="0.78740157480314965" header="0.51181102362204722" footer="0.51181102362204722"/>
  <pageSetup paperSize="9" scale="71" fitToHeight="0" orientation="landscape" r:id="rId1"/>
  <headerFooter>
    <oddFooter>&amp;CSeite &amp;P von &amp;N</oddFooter>
  </headerFooter>
  <rowBreaks count="1" manualBreakCount="1">
    <brk id="87"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Option Button 1">
              <controlPr defaultSize="0" autoFill="0" autoLine="0" autoPict="0" altText=" Nein">
                <anchor moveWithCells="1">
                  <from>
                    <xdr:col>3</xdr:col>
                    <xdr:colOff>66675</xdr:colOff>
                    <xdr:row>58</xdr:row>
                    <xdr:rowOff>28575</xdr:rowOff>
                  </from>
                  <to>
                    <xdr:col>3</xdr:col>
                    <xdr:colOff>800100</xdr:colOff>
                    <xdr:row>58</xdr:row>
                    <xdr:rowOff>295275</xdr:rowOff>
                  </to>
                </anchor>
              </controlPr>
            </control>
          </mc:Choice>
        </mc:AlternateContent>
        <mc:AlternateContent xmlns:mc="http://schemas.openxmlformats.org/markup-compatibility/2006">
          <mc:Choice Requires="x14">
            <control shapeId="22530" r:id="rId5" name="Option Button 2">
              <controlPr defaultSize="0" autoFill="0" autoLine="0" autoPict="0" altText=" Ja">
                <anchor moveWithCells="1">
                  <from>
                    <xdr:col>2</xdr:col>
                    <xdr:colOff>466725</xdr:colOff>
                    <xdr:row>58</xdr:row>
                    <xdr:rowOff>28575</xdr:rowOff>
                  </from>
                  <to>
                    <xdr:col>3</xdr:col>
                    <xdr:colOff>9525</xdr:colOff>
                    <xdr:row>58</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StdgKonfiguration!$A$48:$A$58</xm:f>
          </x14:formula1>
          <xm:sqref>A125:D125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dimension ref="A1:F54"/>
  <sheetViews>
    <sheetView topLeftCell="A28" workbookViewId="0">
      <selection activeCell="A45" sqref="A45"/>
    </sheetView>
  </sheetViews>
  <sheetFormatPr baseColWidth="10" defaultRowHeight="15.75" x14ac:dyDescent="0.25"/>
  <cols>
    <col min="1" max="1" width="88.75" bestFit="1" customWidth="1"/>
    <col min="2" max="2" width="10.75" bestFit="1" customWidth="1"/>
    <col min="3" max="3" width="6.75" bestFit="1" customWidth="1"/>
    <col min="4" max="4" width="9.625" bestFit="1" customWidth="1"/>
    <col min="5" max="5" width="77.125" bestFit="1" customWidth="1"/>
    <col min="6" max="6" width="8.75" bestFit="1" customWidth="1"/>
    <col min="7" max="7" width="8.625" bestFit="1" customWidth="1"/>
  </cols>
  <sheetData>
    <row r="1" spans="1:6" x14ac:dyDescent="0.25">
      <c r="A1" t="s">
        <v>94</v>
      </c>
      <c r="B1" t="s">
        <v>188</v>
      </c>
      <c r="C1" t="s">
        <v>0</v>
      </c>
      <c r="D1" t="s">
        <v>1</v>
      </c>
      <c r="E1" t="s">
        <v>95</v>
      </c>
      <c r="F1" t="s">
        <v>2</v>
      </c>
    </row>
    <row r="2" spans="1:6" x14ac:dyDescent="0.25">
      <c r="A2" s="33" t="s">
        <v>96</v>
      </c>
      <c r="B2" s="33">
        <v>213</v>
      </c>
      <c r="C2" s="33" t="s">
        <v>97</v>
      </c>
      <c r="D2" s="113" t="s">
        <v>202</v>
      </c>
      <c r="E2" s="33" t="s">
        <v>99</v>
      </c>
      <c r="F2" s="33">
        <v>9</v>
      </c>
    </row>
    <row r="3" spans="1:6" x14ac:dyDescent="0.25">
      <c r="A3" s="33" t="s">
        <v>96</v>
      </c>
      <c r="B3" s="33">
        <v>400</v>
      </c>
      <c r="C3" s="33" t="s">
        <v>97</v>
      </c>
      <c r="D3" s="113" t="s">
        <v>201</v>
      </c>
      <c r="E3" s="33" t="s">
        <v>98</v>
      </c>
      <c r="F3" s="33">
        <v>9</v>
      </c>
    </row>
    <row r="4" spans="1:6" x14ac:dyDescent="0.25">
      <c r="A4" s="33" t="s">
        <v>96</v>
      </c>
      <c r="B4" s="33">
        <v>237</v>
      </c>
      <c r="C4" s="33" t="s">
        <v>24</v>
      </c>
      <c r="D4" s="113" t="s">
        <v>195</v>
      </c>
      <c r="E4" s="33" t="s">
        <v>19</v>
      </c>
      <c r="F4" s="33">
        <v>6</v>
      </c>
    </row>
    <row r="5" spans="1:6" x14ac:dyDescent="0.25">
      <c r="A5" s="33" t="s">
        <v>100</v>
      </c>
      <c r="B5" s="33">
        <v>920</v>
      </c>
      <c r="C5" s="33" t="s">
        <v>97</v>
      </c>
      <c r="D5" s="113">
        <v>62018</v>
      </c>
      <c r="E5" s="33" t="s">
        <v>345</v>
      </c>
      <c r="F5" s="33">
        <v>6</v>
      </c>
    </row>
    <row r="6" spans="1:6" x14ac:dyDescent="0.25">
      <c r="A6" s="33" t="s">
        <v>100</v>
      </c>
      <c r="B6" s="33">
        <v>921</v>
      </c>
      <c r="C6" s="33" t="s">
        <v>97</v>
      </c>
      <c r="D6" s="113">
        <v>62017</v>
      </c>
      <c r="E6" s="33" t="s">
        <v>101</v>
      </c>
      <c r="F6" s="33">
        <v>6</v>
      </c>
    </row>
    <row r="7" spans="1:6" x14ac:dyDescent="0.25">
      <c r="A7" s="33" t="s">
        <v>100</v>
      </c>
      <c r="B7" s="33">
        <v>74</v>
      </c>
      <c r="C7" s="33" t="s">
        <v>97</v>
      </c>
      <c r="D7" s="113">
        <v>911</v>
      </c>
      <c r="E7" s="33" t="s">
        <v>311</v>
      </c>
      <c r="F7" s="33">
        <v>6</v>
      </c>
    </row>
    <row r="8" spans="1:6" x14ac:dyDescent="0.25">
      <c r="A8" s="33" t="s">
        <v>100</v>
      </c>
      <c r="B8" s="33">
        <v>923</v>
      </c>
      <c r="C8" s="33" t="s">
        <v>97</v>
      </c>
      <c r="D8" s="113">
        <v>62015</v>
      </c>
      <c r="E8" s="33" t="s">
        <v>346</v>
      </c>
      <c r="F8" s="33">
        <v>6</v>
      </c>
    </row>
    <row r="9" spans="1:6" x14ac:dyDescent="0.25">
      <c r="A9" s="33" t="s">
        <v>100</v>
      </c>
      <c r="B9" s="33">
        <v>922</v>
      </c>
      <c r="C9" s="33" t="s">
        <v>97</v>
      </c>
      <c r="D9" s="113">
        <v>62020</v>
      </c>
      <c r="E9" s="33" t="s">
        <v>102</v>
      </c>
      <c r="F9" s="33">
        <v>6</v>
      </c>
    </row>
    <row r="10" spans="1:6" x14ac:dyDescent="0.25">
      <c r="A10" s="33" t="s">
        <v>100</v>
      </c>
      <c r="B10" s="33">
        <v>71</v>
      </c>
      <c r="C10" s="33" t="s">
        <v>97</v>
      </c>
      <c r="D10" s="113">
        <v>62012</v>
      </c>
      <c r="E10" s="33" t="s">
        <v>344</v>
      </c>
      <c r="F10" s="33">
        <v>9</v>
      </c>
    </row>
    <row r="11" spans="1:6" x14ac:dyDescent="0.25">
      <c r="A11" s="33" t="s">
        <v>167</v>
      </c>
      <c r="B11" s="33">
        <v>926</v>
      </c>
      <c r="C11" s="33" t="s">
        <v>97</v>
      </c>
      <c r="D11" s="113">
        <v>62030</v>
      </c>
      <c r="E11" s="33" t="s">
        <v>351</v>
      </c>
      <c r="F11" s="33">
        <v>6</v>
      </c>
    </row>
    <row r="12" spans="1:6" x14ac:dyDescent="0.25">
      <c r="A12" s="33" t="s">
        <v>167</v>
      </c>
      <c r="B12" s="33">
        <v>8</v>
      </c>
      <c r="C12" s="33" t="s">
        <v>25</v>
      </c>
      <c r="D12" s="113" t="s">
        <v>193</v>
      </c>
      <c r="E12" s="33" t="s">
        <v>18</v>
      </c>
      <c r="F12" s="33">
        <v>6</v>
      </c>
    </row>
    <row r="13" spans="1:6" x14ac:dyDescent="0.25">
      <c r="A13" s="33" t="s">
        <v>167</v>
      </c>
      <c r="B13" s="33">
        <v>928</v>
      </c>
      <c r="C13" s="33" t="s">
        <v>97</v>
      </c>
      <c r="D13" s="113">
        <v>62021</v>
      </c>
      <c r="E13" s="33" t="s">
        <v>26</v>
      </c>
      <c r="F13" s="33">
        <v>6</v>
      </c>
    </row>
    <row r="14" spans="1:6" x14ac:dyDescent="0.25">
      <c r="A14" s="33" t="s">
        <v>167</v>
      </c>
      <c r="B14" s="33">
        <v>32</v>
      </c>
      <c r="C14" s="33" t="s">
        <v>27</v>
      </c>
      <c r="D14" s="113" t="s">
        <v>199</v>
      </c>
      <c r="E14" s="33" t="s">
        <v>29</v>
      </c>
      <c r="F14" s="33">
        <v>6</v>
      </c>
    </row>
    <row r="15" spans="1:6" x14ac:dyDescent="0.25">
      <c r="A15" s="33" t="s">
        <v>167</v>
      </c>
      <c r="B15" s="33">
        <v>135</v>
      </c>
      <c r="C15" s="33" t="s">
        <v>27</v>
      </c>
      <c r="D15" s="113" t="s">
        <v>204</v>
      </c>
      <c r="E15" s="33" t="s">
        <v>103</v>
      </c>
      <c r="F15" s="33">
        <v>3</v>
      </c>
    </row>
    <row r="16" spans="1:6" x14ac:dyDescent="0.25">
      <c r="A16" s="33" t="s">
        <v>168</v>
      </c>
      <c r="B16" s="33">
        <v>566</v>
      </c>
      <c r="C16" s="33" t="s">
        <v>25</v>
      </c>
      <c r="D16" s="113" t="s">
        <v>263</v>
      </c>
      <c r="E16" s="33" t="s">
        <v>9</v>
      </c>
      <c r="F16" s="33">
        <v>6</v>
      </c>
    </row>
    <row r="17" spans="1:6" x14ac:dyDescent="0.25">
      <c r="A17" s="33" t="s">
        <v>168</v>
      </c>
      <c r="B17" s="33">
        <v>323</v>
      </c>
      <c r="C17" s="33" t="s">
        <v>24</v>
      </c>
      <c r="D17" s="113" t="s">
        <v>270</v>
      </c>
      <c r="E17" s="33" t="s">
        <v>10</v>
      </c>
      <c r="F17" s="33">
        <v>6</v>
      </c>
    </row>
    <row r="18" spans="1:6" x14ac:dyDescent="0.25">
      <c r="A18" s="33" t="s">
        <v>168</v>
      </c>
      <c r="B18" s="33">
        <v>229</v>
      </c>
      <c r="C18" s="33" t="s">
        <v>25</v>
      </c>
      <c r="D18" s="113" t="s">
        <v>204</v>
      </c>
      <c r="E18" s="33" t="s">
        <v>11</v>
      </c>
      <c r="F18" s="33">
        <v>6</v>
      </c>
    </row>
    <row r="19" spans="1:6" x14ac:dyDescent="0.25">
      <c r="A19" s="33" t="s">
        <v>168</v>
      </c>
      <c r="B19" s="33">
        <v>228</v>
      </c>
      <c r="C19" s="33" t="s">
        <v>25</v>
      </c>
      <c r="D19" s="113" t="s">
        <v>269</v>
      </c>
      <c r="E19" s="33" t="s">
        <v>12</v>
      </c>
      <c r="F19" s="33">
        <v>6</v>
      </c>
    </row>
    <row r="20" spans="1:6" x14ac:dyDescent="0.25">
      <c r="A20" s="33" t="s">
        <v>169</v>
      </c>
      <c r="B20" s="33">
        <v>407</v>
      </c>
      <c r="C20" s="33" t="s">
        <v>25</v>
      </c>
      <c r="D20" s="113" t="s">
        <v>268</v>
      </c>
      <c r="E20" s="33" t="s">
        <v>20</v>
      </c>
      <c r="F20" s="33">
        <v>6</v>
      </c>
    </row>
    <row r="21" spans="1:6" x14ac:dyDescent="0.25">
      <c r="A21" s="33" t="s">
        <v>169</v>
      </c>
      <c r="B21" s="33">
        <v>340</v>
      </c>
      <c r="C21" s="33" t="s">
        <v>25</v>
      </c>
      <c r="D21" s="113" t="s">
        <v>190</v>
      </c>
      <c r="E21" s="33" t="s">
        <v>13</v>
      </c>
      <c r="F21" s="33">
        <v>6</v>
      </c>
    </row>
    <row r="22" spans="1:6" x14ac:dyDescent="0.25">
      <c r="A22" s="33" t="s">
        <v>169</v>
      </c>
      <c r="B22" s="33">
        <v>306</v>
      </c>
      <c r="C22" s="33" t="s">
        <v>25</v>
      </c>
      <c r="D22" s="113" t="s">
        <v>347</v>
      </c>
      <c r="E22" s="33" t="s">
        <v>14</v>
      </c>
      <c r="F22" s="33">
        <v>6</v>
      </c>
    </row>
    <row r="23" spans="1:6" x14ac:dyDescent="0.25">
      <c r="A23" s="33" t="s">
        <v>169</v>
      </c>
      <c r="B23" s="33">
        <v>36</v>
      </c>
      <c r="C23" s="33" t="s">
        <v>25</v>
      </c>
      <c r="D23" s="113" t="s">
        <v>192</v>
      </c>
      <c r="E23" s="33" t="s">
        <v>21</v>
      </c>
      <c r="F23" s="33">
        <v>6</v>
      </c>
    </row>
    <row r="24" spans="1:6" x14ac:dyDescent="0.25">
      <c r="A24" s="33" t="s">
        <v>169</v>
      </c>
      <c r="B24" s="33">
        <v>907</v>
      </c>
      <c r="C24" s="33" t="s">
        <v>24</v>
      </c>
      <c r="D24" s="113">
        <v>10065</v>
      </c>
      <c r="E24" s="33" t="s">
        <v>111</v>
      </c>
      <c r="F24" s="33">
        <v>6</v>
      </c>
    </row>
    <row r="25" spans="1:6" x14ac:dyDescent="0.25">
      <c r="A25" s="33" t="s">
        <v>169</v>
      </c>
      <c r="B25" s="33">
        <v>211</v>
      </c>
      <c r="C25" s="33" t="s">
        <v>24</v>
      </c>
      <c r="D25" s="113" t="s">
        <v>266</v>
      </c>
      <c r="E25" s="33" t="s">
        <v>17</v>
      </c>
      <c r="F25" s="33">
        <v>6</v>
      </c>
    </row>
    <row r="26" spans="1:6" x14ac:dyDescent="0.25">
      <c r="A26" s="33" t="s">
        <v>169</v>
      </c>
      <c r="B26" s="33">
        <v>177</v>
      </c>
      <c r="C26" s="33" t="s">
        <v>24</v>
      </c>
      <c r="D26" s="113" t="s">
        <v>271</v>
      </c>
      <c r="E26" s="33" t="s">
        <v>16</v>
      </c>
      <c r="F26" s="33">
        <v>6</v>
      </c>
    </row>
    <row r="27" spans="1:6" x14ac:dyDescent="0.25">
      <c r="A27" s="33" t="s">
        <v>169</v>
      </c>
      <c r="B27" s="33">
        <v>756</v>
      </c>
      <c r="C27" s="33" t="s">
        <v>25</v>
      </c>
      <c r="D27" s="113" t="s">
        <v>194</v>
      </c>
      <c r="E27" s="33" t="s">
        <v>110</v>
      </c>
      <c r="F27" s="33">
        <v>6</v>
      </c>
    </row>
    <row r="28" spans="1:6" x14ac:dyDescent="0.25">
      <c r="A28" s="33" t="s">
        <v>169</v>
      </c>
      <c r="B28" s="33">
        <v>122</v>
      </c>
      <c r="C28" s="33" t="s">
        <v>25</v>
      </c>
      <c r="D28" s="113" t="s">
        <v>191</v>
      </c>
      <c r="E28" s="33" t="s">
        <v>28</v>
      </c>
      <c r="F28" s="33">
        <v>6</v>
      </c>
    </row>
    <row r="29" spans="1:6" x14ac:dyDescent="0.25">
      <c r="A29" s="33" t="s">
        <v>169</v>
      </c>
      <c r="B29" s="33">
        <v>33</v>
      </c>
      <c r="C29" s="33" t="s">
        <v>25</v>
      </c>
      <c r="D29" s="113" t="s">
        <v>203</v>
      </c>
      <c r="E29" s="33" t="s">
        <v>15</v>
      </c>
      <c r="F29" s="33">
        <v>6</v>
      </c>
    </row>
    <row r="30" spans="1:6" x14ac:dyDescent="0.25">
      <c r="A30" s="33" t="s">
        <v>170</v>
      </c>
      <c r="B30" s="33">
        <v>847</v>
      </c>
      <c r="C30" s="33" t="s">
        <v>27</v>
      </c>
      <c r="D30" s="113" t="s">
        <v>286</v>
      </c>
      <c r="E30" s="33" t="s">
        <v>171</v>
      </c>
      <c r="F30" s="33">
        <v>6</v>
      </c>
    </row>
    <row r="31" spans="1:6" x14ac:dyDescent="0.25">
      <c r="A31" s="33" t="s">
        <v>170</v>
      </c>
      <c r="B31" s="33">
        <v>851</v>
      </c>
      <c r="C31" s="33" t="s">
        <v>27</v>
      </c>
      <c r="D31" s="113" t="s">
        <v>287</v>
      </c>
      <c r="E31" s="33" t="s">
        <v>172</v>
      </c>
      <c r="F31" s="33">
        <v>6</v>
      </c>
    </row>
    <row r="32" spans="1:6" x14ac:dyDescent="0.25">
      <c r="A32" s="33" t="s">
        <v>170</v>
      </c>
      <c r="B32" s="33">
        <v>855</v>
      </c>
      <c r="C32" s="33" t="s">
        <v>27</v>
      </c>
      <c r="D32" s="113" t="s">
        <v>288</v>
      </c>
      <c r="E32" s="33" t="s">
        <v>173</v>
      </c>
      <c r="F32" s="33">
        <v>6</v>
      </c>
    </row>
    <row r="33" spans="1:6" x14ac:dyDescent="0.25">
      <c r="A33" s="33" t="s">
        <v>174</v>
      </c>
      <c r="B33" s="33">
        <v>226</v>
      </c>
      <c r="C33" s="33" t="s">
        <v>27</v>
      </c>
      <c r="D33" s="113" t="s">
        <v>197</v>
      </c>
      <c r="E33" s="33" t="s">
        <v>22</v>
      </c>
      <c r="F33" s="33">
        <v>6</v>
      </c>
    </row>
    <row r="34" spans="1:6" x14ac:dyDescent="0.25">
      <c r="A34" s="33" t="s">
        <v>349</v>
      </c>
      <c r="B34" s="33">
        <v>165</v>
      </c>
      <c r="C34" s="33" t="s">
        <v>27</v>
      </c>
      <c r="D34" s="113">
        <v>10030</v>
      </c>
      <c r="E34" s="33" t="s">
        <v>310</v>
      </c>
      <c r="F34" s="33">
        <v>6</v>
      </c>
    </row>
    <row r="35" spans="1:6" x14ac:dyDescent="0.25">
      <c r="A35" s="33" t="s">
        <v>349</v>
      </c>
      <c r="B35" s="33">
        <v>333</v>
      </c>
      <c r="C35" s="33" t="s">
        <v>27</v>
      </c>
      <c r="D35" s="113" t="s">
        <v>196</v>
      </c>
      <c r="E35" s="33" t="s">
        <v>106</v>
      </c>
      <c r="F35" s="33">
        <v>6</v>
      </c>
    </row>
    <row r="36" spans="1:6" x14ac:dyDescent="0.25">
      <c r="A36" s="33" t="s">
        <v>349</v>
      </c>
      <c r="B36" s="33">
        <v>799</v>
      </c>
      <c r="C36" s="33" t="s">
        <v>27</v>
      </c>
      <c r="D36" s="113" t="s">
        <v>205</v>
      </c>
      <c r="E36" s="33" t="s">
        <v>107</v>
      </c>
      <c r="F36" s="33">
        <v>6</v>
      </c>
    </row>
    <row r="37" spans="1:6" x14ac:dyDescent="0.25">
      <c r="A37" s="33" t="s">
        <v>349</v>
      </c>
      <c r="B37" s="33">
        <v>747</v>
      </c>
      <c r="C37" s="33" t="s">
        <v>25</v>
      </c>
      <c r="D37" s="113" t="s">
        <v>274</v>
      </c>
      <c r="E37" s="33" t="s">
        <v>23</v>
      </c>
      <c r="F37" s="33">
        <v>6</v>
      </c>
    </row>
    <row r="38" spans="1:6" x14ac:dyDescent="0.25">
      <c r="A38" s="33" t="s">
        <v>349</v>
      </c>
      <c r="B38" s="33">
        <v>949</v>
      </c>
      <c r="C38" s="33" t="s">
        <v>27</v>
      </c>
      <c r="D38" s="113">
        <v>10437</v>
      </c>
      <c r="E38" s="33" t="s">
        <v>348</v>
      </c>
      <c r="F38" s="33">
        <v>6</v>
      </c>
    </row>
    <row r="39" spans="1:6" x14ac:dyDescent="0.25">
      <c r="A39" s="33" t="s">
        <v>349</v>
      </c>
      <c r="B39" s="33">
        <v>261</v>
      </c>
      <c r="C39" s="33" t="s">
        <v>27</v>
      </c>
      <c r="D39" s="113" t="s">
        <v>189</v>
      </c>
      <c r="E39" s="33" t="s">
        <v>175</v>
      </c>
      <c r="F39" s="33">
        <v>6</v>
      </c>
    </row>
    <row r="40" spans="1:6" x14ac:dyDescent="0.25">
      <c r="A40" s="33" t="s">
        <v>349</v>
      </c>
      <c r="B40" s="33">
        <v>908</v>
      </c>
      <c r="C40" s="33" t="s">
        <v>97</v>
      </c>
      <c r="D40" s="113" t="s">
        <v>265</v>
      </c>
      <c r="E40" s="33" t="s">
        <v>104</v>
      </c>
      <c r="F40" s="33">
        <v>6</v>
      </c>
    </row>
    <row r="41" spans="1:6" x14ac:dyDescent="0.25">
      <c r="A41" s="33" t="s">
        <v>349</v>
      </c>
      <c r="B41" s="33">
        <v>222</v>
      </c>
      <c r="C41" s="33" t="s">
        <v>97</v>
      </c>
      <c r="D41" s="113" t="s">
        <v>262</v>
      </c>
      <c r="E41" s="33" t="s">
        <v>309</v>
      </c>
      <c r="F41" s="33">
        <v>6</v>
      </c>
    </row>
    <row r="42" spans="1:6" x14ac:dyDescent="0.25">
      <c r="A42" s="33" t="s">
        <v>349</v>
      </c>
      <c r="B42" s="33">
        <v>221</v>
      </c>
      <c r="C42" s="33" t="s">
        <v>97</v>
      </c>
      <c r="D42" s="113" t="s">
        <v>267</v>
      </c>
      <c r="E42" s="33" t="s">
        <v>105</v>
      </c>
      <c r="F42" s="33">
        <v>6</v>
      </c>
    </row>
    <row r="43" spans="1:6" x14ac:dyDescent="0.25">
      <c r="A43" s="33" t="s">
        <v>349</v>
      </c>
      <c r="B43" s="33">
        <v>486</v>
      </c>
      <c r="C43" s="33" t="s">
        <v>27</v>
      </c>
      <c r="D43" s="113" t="s">
        <v>198</v>
      </c>
      <c r="E43" s="33" t="s">
        <v>313</v>
      </c>
      <c r="F43" s="33">
        <v>6</v>
      </c>
    </row>
    <row r="44" spans="1:6" x14ac:dyDescent="0.25">
      <c r="A44" s="33" t="s">
        <v>349</v>
      </c>
      <c r="B44" s="33">
        <v>120</v>
      </c>
      <c r="C44" s="33" t="s">
        <v>97</v>
      </c>
      <c r="D44" s="113">
        <v>1011</v>
      </c>
      <c r="E44" s="33" t="s">
        <v>343</v>
      </c>
      <c r="F44" s="33">
        <v>6</v>
      </c>
    </row>
    <row r="45" spans="1:6" x14ac:dyDescent="0.25">
      <c r="A45" s="33" t="s">
        <v>349</v>
      </c>
      <c r="B45" s="33">
        <v>950</v>
      </c>
      <c r="C45" s="33" t="s">
        <v>27</v>
      </c>
      <c r="D45" s="113">
        <v>10439</v>
      </c>
      <c r="E45" s="33" t="s">
        <v>354</v>
      </c>
      <c r="F45" s="33">
        <v>6</v>
      </c>
    </row>
    <row r="46" spans="1:6" x14ac:dyDescent="0.25">
      <c r="A46" s="33" t="s">
        <v>350</v>
      </c>
      <c r="B46" s="33">
        <v>849</v>
      </c>
      <c r="C46" s="33" t="s">
        <v>27</v>
      </c>
      <c r="D46" s="113" t="s">
        <v>289</v>
      </c>
      <c r="E46" s="33" t="s">
        <v>176</v>
      </c>
      <c r="F46" s="33">
        <v>6</v>
      </c>
    </row>
    <row r="47" spans="1:6" x14ac:dyDescent="0.25">
      <c r="A47" s="33" t="s">
        <v>350</v>
      </c>
      <c r="B47" s="33">
        <v>853</v>
      </c>
      <c r="C47" s="33" t="s">
        <v>27</v>
      </c>
      <c r="D47" s="113" t="s">
        <v>290</v>
      </c>
      <c r="E47" s="33" t="s">
        <v>177</v>
      </c>
      <c r="F47" s="33">
        <v>6</v>
      </c>
    </row>
    <row r="48" spans="1:6" x14ac:dyDescent="0.25">
      <c r="A48" s="33" t="s">
        <v>350</v>
      </c>
      <c r="B48" s="33">
        <v>857</v>
      </c>
      <c r="C48" s="33" t="s">
        <v>27</v>
      </c>
      <c r="D48" s="113" t="s">
        <v>291</v>
      </c>
      <c r="E48" s="33" t="s">
        <v>178</v>
      </c>
      <c r="F48" s="33">
        <v>6</v>
      </c>
    </row>
    <row r="49" spans="1:6" x14ac:dyDescent="0.25">
      <c r="A49" s="33" t="s">
        <v>179</v>
      </c>
      <c r="B49" s="33">
        <v>478</v>
      </c>
      <c r="C49" s="33" t="s">
        <v>316</v>
      </c>
      <c r="D49" s="113" t="s">
        <v>264</v>
      </c>
      <c r="E49" s="33" t="s">
        <v>180</v>
      </c>
      <c r="F49" s="33">
        <v>3</v>
      </c>
    </row>
    <row r="50" spans="1:6" x14ac:dyDescent="0.25">
      <c r="A50" s="33" t="s">
        <v>181</v>
      </c>
      <c r="B50" s="33">
        <v>502</v>
      </c>
      <c r="C50" s="33" t="s">
        <v>316</v>
      </c>
      <c r="D50" s="113" t="s">
        <v>285</v>
      </c>
      <c r="E50" s="33" t="s">
        <v>182</v>
      </c>
      <c r="F50" s="33">
        <v>6</v>
      </c>
    </row>
    <row r="51" spans="1:6" x14ac:dyDescent="0.25">
      <c r="A51" s="33" t="s">
        <v>108</v>
      </c>
      <c r="B51" s="33">
        <v>709</v>
      </c>
      <c r="C51" s="33" t="s">
        <v>316</v>
      </c>
      <c r="D51" s="113" t="s">
        <v>317</v>
      </c>
      <c r="E51" s="33" t="s">
        <v>183</v>
      </c>
      <c r="F51" s="33">
        <v>6</v>
      </c>
    </row>
    <row r="52" spans="1:6" x14ac:dyDescent="0.25">
      <c r="A52" s="33" t="s">
        <v>184</v>
      </c>
      <c r="B52" s="33">
        <v>381</v>
      </c>
      <c r="C52" s="33" t="s">
        <v>316</v>
      </c>
      <c r="D52" s="113" t="s">
        <v>318</v>
      </c>
      <c r="E52" s="33" t="s">
        <v>185</v>
      </c>
      <c r="F52" s="33">
        <v>6</v>
      </c>
    </row>
    <row r="53" spans="1:6" x14ac:dyDescent="0.25">
      <c r="A53" s="33" t="s">
        <v>109</v>
      </c>
      <c r="B53" s="33">
        <v>382</v>
      </c>
      <c r="C53" s="33" t="s">
        <v>316</v>
      </c>
      <c r="D53" s="113" t="s">
        <v>319</v>
      </c>
      <c r="E53" s="33" t="s">
        <v>186</v>
      </c>
      <c r="F53" s="33">
        <v>12</v>
      </c>
    </row>
    <row r="54" spans="1:6" x14ac:dyDescent="0.25">
      <c r="A54" s="33" t="s">
        <v>181</v>
      </c>
      <c r="B54" s="33">
        <v>555</v>
      </c>
      <c r="C54" s="33" t="s">
        <v>27</v>
      </c>
      <c r="D54" s="113">
        <v>10072</v>
      </c>
      <c r="E54" s="33" t="s">
        <v>359</v>
      </c>
      <c r="F54" s="33">
        <v>6</v>
      </c>
    </row>
  </sheetData>
  <sheetProtection algorithmName="SHA-512" hashValue="ddKtLv7c1ZODnZYdpD21XzVCjOdTEaOkbMdIQW2rXLXLnOqFcSXZA4No3PocDyMC7V7c6qVy9O2Imf5wRQm/nA==" saltValue="G5f3Odiolo5XUi75G3XogA==" spinCount="100000" sheet="1" objects="1" scenarios="1"/>
  <pageMargins left="0.7" right="0.7" top="0.78740157499999996" bottom="0.78740157499999996"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F55"/>
  <sheetViews>
    <sheetView topLeftCell="A13" workbookViewId="0">
      <selection activeCell="A31" sqref="A31"/>
    </sheetView>
  </sheetViews>
  <sheetFormatPr baseColWidth="10" defaultRowHeight="15.75" x14ac:dyDescent="0.25"/>
  <cols>
    <col min="1" max="1" width="57.625" bestFit="1" customWidth="1"/>
    <col min="2" max="2" width="10.75" bestFit="1" customWidth="1"/>
    <col min="3" max="3" width="6.75" bestFit="1" customWidth="1"/>
    <col min="4" max="4" width="9.625" bestFit="1" customWidth="1"/>
    <col min="5" max="5" width="70.25" bestFit="1" customWidth="1"/>
    <col min="6" max="6" width="8.75" bestFit="1" customWidth="1"/>
    <col min="7" max="7" width="8.625" bestFit="1" customWidth="1"/>
  </cols>
  <sheetData>
    <row r="1" spans="1:6" x14ac:dyDescent="0.25">
      <c r="A1" t="s">
        <v>94</v>
      </c>
      <c r="B1" t="s">
        <v>188</v>
      </c>
      <c r="C1" t="s">
        <v>0</v>
      </c>
      <c r="D1" t="s">
        <v>1</v>
      </c>
      <c r="E1" t="s">
        <v>95</v>
      </c>
      <c r="F1" t="s">
        <v>2</v>
      </c>
    </row>
    <row r="2" spans="1:6" x14ac:dyDescent="0.25">
      <c r="A2" s="33" t="s">
        <v>112</v>
      </c>
      <c r="B2" s="33">
        <v>482</v>
      </c>
      <c r="C2" s="33" t="s">
        <v>316</v>
      </c>
      <c r="D2" s="33" t="s">
        <v>264</v>
      </c>
      <c r="E2" s="33" t="s">
        <v>113</v>
      </c>
      <c r="F2" s="33">
        <v>6</v>
      </c>
    </row>
    <row r="3" spans="1:6" x14ac:dyDescent="0.25">
      <c r="A3" s="33" t="s">
        <v>114</v>
      </c>
      <c r="B3" s="33">
        <v>405</v>
      </c>
      <c r="C3" s="33" t="s">
        <v>27</v>
      </c>
      <c r="D3" s="33" t="s">
        <v>292</v>
      </c>
      <c r="E3" s="33" t="s">
        <v>115</v>
      </c>
      <c r="F3" s="33">
        <v>6</v>
      </c>
    </row>
    <row r="4" spans="1:6" x14ac:dyDescent="0.25">
      <c r="A4" s="33" t="s">
        <v>114</v>
      </c>
      <c r="B4" s="33">
        <v>492</v>
      </c>
      <c r="C4" s="33" t="s">
        <v>27</v>
      </c>
      <c r="D4" s="33" t="s">
        <v>293</v>
      </c>
      <c r="E4" s="33" t="s">
        <v>320</v>
      </c>
      <c r="F4" s="33">
        <v>6</v>
      </c>
    </row>
    <row r="5" spans="1:6" x14ac:dyDescent="0.25">
      <c r="A5" s="33" t="s">
        <v>114</v>
      </c>
      <c r="B5" s="33">
        <v>334</v>
      </c>
      <c r="C5" s="33" t="s">
        <v>25</v>
      </c>
      <c r="D5" s="33" t="s">
        <v>200</v>
      </c>
      <c r="E5" s="33" t="s">
        <v>315</v>
      </c>
      <c r="F5" s="33">
        <v>6</v>
      </c>
    </row>
    <row r="6" spans="1:6" x14ac:dyDescent="0.25">
      <c r="A6" s="33" t="s">
        <v>114</v>
      </c>
      <c r="B6" s="33">
        <v>789</v>
      </c>
      <c r="C6" s="33" t="s">
        <v>27</v>
      </c>
      <c r="D6" s="33" t="s">
        <v>294</v>
      </c>
      <c r="E6" s="33" t="s">
        <v>116</v>
      </c>
      <c r="F6" s="33">
        <v>6</v>
      </c>
    </row>
    <row r="7" spans="1:6" x14ac:dyDescent="0.25">
      <c r="A7" s="33" t="s">
        <v>114</v>
      </c>
      <c r="B7" s="33">
        <v>790</v>
      </c>
      <c r="C7" s="33" t="s">
        <v>27</v>
      </c>
      <c r="D7" s="33" t="s">
        <v>295</v>
      </c>
      <c r="E7" s="33" t="s">
        <v>117</v>
      </c>
      <c r="F7" s="33">
        <v>6</v>
      </c>
    </row>
    <row r="8" spans="1:6" x14ac:dyDescent="0.25">
      <c r="A8" s="33" t="s">
        <v>114</v>
      </c>
      <c r="B8" s="33">
        <v>365</v>
      </c>
      <c r="C8" s="33" t="s">
        <v>27</v>
      </c>
      <c r="D8" s="33" t="s">
        <v>206</v>
      </c>
      <c r="E8" s="33" t="s">
        <v>118</v>
      </c>
      <c r="F8" s="33">
        <v>6</v>
      </c>
    </row>
    <row r="9" spans="1:6" x14ac:dyDescent="0.25">
      <c r="A9" s="33" t="s">
        <v>114</v>
      </c>
      <c r="B9" s="33">
        <v>364</v>
      </c>
      <c r="C9" s="33" t="s">
        <v>27</v>
      </c>
      <c r="D9" s="33" t="s">
        <v>207</v>
      </c>
      <c r="E9" s="33" t="s">
        <v>119</v>
      </c>
      <c r="F9" s="33">
        <v>6</v>
      </c>
    </row>
    <row r="10" spans="1:6" x14ac:dyDescent="0.25">
      <c r="A10" s="33" t="s">
        <v>114</v>
      </c>
      <c r="B10" s="33">
        <v>489</v>
      </c>
      <c r="C10" s="33" t="s">
        <v>27</v>
      </c>
      <c r="D10" s="33" t="s">
        <v>296</v>
      </c>
      <c r="E10" s="33" t="s">
        <v>120</v>
      </c>
      <c r="F10" s="33">
        <v>6</v>
      </c>
    </row>
    <row r="11" spans="1:6" x14ac:dyDescent="0.25">
      <c r="A11" s="33" t="s">
        <v>114</v>
      </c>
      <c r="B11" s="33">
        <v>752</v>
      </c>
      <c r="C11" s="33" t="s">
        <v>27</v>
      </c>
      <c r="D11" s="33" t="s">
        <v>297</v>
      </c>
      <c r="E11" s="33" t="s">
        <v>121</v>
      </c>
      <c r="F11" s="33">
        <v>6</v>
      </c>
    </row>
    <row r="12" spans="1:6" x14ac:dyDescent="0.25">
      <c r="A12" s="33" t="s">
        <v>114</v>
      </c>
      <c r="B12" s="33">
        <v>154</v>
      </c>
      <c r="C12" s="33" t="s">
        <v>27</v>
      </c>
      <c r="D12" s="33" t="s">
        <v>208</v>
      </c>
      <c r="E12" s="33" t="s">
        <v>122</v>
      </c>
      <c r="F12" s="33">
        <v>6</v>
      </c>
    </row>
    <row r="13" spans="1:6" x14ac:dyDescent="0.25">
      <c r="A13" s="33" t="s">
        <v>114</v>
      </c>
      <c r="B13" s="33">
        <v>792</v>
      </c>
      <c r="C13" s="33" t="s">
        <v>27</v>
      </c>
      <c r="D13" s="33" t="s">
        <v>209</v>
      </c>
      <c r="E13" s="33" t="s">
        <v>123</v>
      </c>
      <c r="F13" s="33">
        <v>6</v>
      </c>
    </row>
    <row r="14" spans="1:6" x14ac:dyDescent="0.25">
      <c r="A14" s="33" t="s">
        <v>114</v>
      </c>
      <c r="B14" s="33">
        <v>522</v>
      </c>
      <c r="C14" s="33" t="s">
        <v>27</v>
      </c>
      <c r="D14" s="33" t="s">
        <v>210</v>
      </c>
      <c r="E14" s="33" t="s">
        <v>124</v>
      </c>
      <c r="F14" s="33">
        <v>6</v>
      </c>
    </row>
    <row r="15" spans="1:6" x14ac:dyDescent="0.25">
      <c r="A15" s="33" t="s">
        <v>114</v>
      </c>
      <c r="B15" s="33">
        <v>31</v>
      </c>
      <c r="C15" s="33" t="s">
        <v>27</v>
      </c>
      <c r="D15" s="33" t="s">
        <v>278</v>
      </c>
      <c r="E15" s="33" t="s">
        <v>125</v>
      </c>
      <c r="F15" s="33">
        <v>6</v>
      </c>
    </row>
    <row r="16" spans="1:6" x14ac:dyDescent="0.25">
      <c r="A16" s="33" t="s">
        <v>114</v>
      </c>
      <c r="B16" s="33">
        <v>12</v>
      </c>
      <c r="C16" s="33" t="s">
        <v>27</v>
      </c>
      <c r="D16" s="33" t="s">
        <v>211</v>
      </c>
      <c r="E16" s="33" t="s">
        <v>126</v>
      </c>
      <c r="F16" s="33">
        <v>6</v>
      </c>
    </row>
    <row r="17" spans="1:6" x14ac:dyDescent="0.25">
      <c r="A17" s="33" t="s">
        <v>114</v>
      </c>
      <c r="B17" s="33">
        <v>753</v>
      </c>
      <c r="C17" s="33" t="s">
        <v>27</v>
      </c>
      <c r="D17" s="33" t="s">
        <v>298</v>
      </c>
      <c r="E17" s="33" t="s">
        <v>127</v>
      </c>
      <c r="F17" s="33">
        <v>6</v>
      </c>
    </row>
    <row r="18" spans="1:6" x14ac:dyDescent="0.25">
      <c r="A18" s="33" t="s">
        <v>128</v>
      </c>
      <c r="B18" s="33">
        <v>859</v>
      </c>
      <c r="C18" s="33" t="s">
        <v>27</v>
      </c>
      <c r="D18" s="33" t="s">
        <v>299</v>
      </c>
      <c r="E18" s="33" t="s">
        <v>129</v>
      </c>
      <c r="F18" s="33">
        <v>6</v>
      </c>
    </row>
    <row r="19" spans="1:6" x14ac:dyDescent="0.25">
      <c r="A19" s="33" t="s">
        <v>128</v>
      </c>
      <c r="B19" s="33">
        <v>861</v>
      </c>
      <c r="C19" s="33" t="s">
        <v>27</v>
      </c>
      <c r="D19" s="33" t="s">
        <v>300</v>
      </c>
      <c r="E19" s="33" t="s">
        <v>130</v>
      </c>
      <c r="F19" s="33">
        <v>6</v>
      </c>
    </row>
    <row r="20" spans="1:6" x14ac:dyDescent="0.25">
      <c r="A20" s="33" t="s">
        <v>128</v>
      </c>
      <c r="B20" s="33">
        <v>863</v>
      </c>
      <c r="C20" s="33" t="s">
        <v>27</v>
      </c>
      <c r="D20" s="33" t="s">
        <v>301</v>
      </c>
      <c r="E20" s="33" t="s">
        <v>131</v>
      </c>
      <c r="F20" s="33">
        <v>6</v>
      </c>
    </row>
    <row r="21" spans="1:6" x14ac:dyDescent="0.25">
      <c r="A21" s="33" t="s">
        <v>132</v>
      </c>
      <c r="B21" s="33">
        <v>336</v>
      </c>
      <c r="C21" s="33"/>
      <c r="D21" s="33"/>
      <c r="E21" s="33" t="s">
        <v>312</v>
      </c>
      <c r="F21" s="33">
        <v>6</v>
      </c>
    </row>
    <row r="22" spans="1:6" x14ac:dyDescent="0.25">
      <c r="A22" s="33" t="s">
        <v>132</v>
      </c>
      <c r="B22" s="33">
        <v>914</v>
      </c>
      <c r="C22" s="33" t="s">
        <v>27</v>
      </c>
      <c r="D22" s="33" t="s">
        <v>279</v>
      </c>
      <c r="E22" s="33" t="s">
        <v>133</v>
      </c>
      <c r="F22" s="33">
        <v>6</v>
      </c>
    </row>
    <row r="23" spans="1:6" x14ac:dyDescent="0.25">
      <c r="A23" s="33" t="s">
        <v>132</v>
      </c>
      <c r="B23" s="33">
        <v>262</v>
      </c>
      <c r="C23" s="33" t="s">
        <v>97</v>
      </c>
      <c r="D23" s="33" t="s">
        <v>280</v>
      </c>
      <c r="E23" s="33" t="s">
        <v>134</v>
      </c>
      <c r="F23" s="33">
        <v>6</v>
      </c>
    </row>
    <row r="24" spans="1:6" x14ac:dyDescent="0.25">
      <c r="A24" s="33" t="s">
        <v>132</v>
      </c>
      <c r="B24" s="33">
        <v>409</v>
      </c>
      <c r="C24" s="33" t="s">
        <v>97</v>
      </c>
      <c r="D24" s="33" t="s">
        <v>281</v>
      </c>
      <c r="E24" s="33" t="s">
        <v>135</v>
      </c>
      <c r="F24" s="33">
        <v>6</v>
      </c>
    </row>
    <row r="25" spans="1:6" x14ac:dyDescent="0.25">
      <c r="A25" s="33" t="s">
        <v>132</v>
      </c>
      <c r="B25" s="33">
        <v>791</v>
      </c>
      <c r="C25" s="33" t="s">
        <v>97</v>
      </c>
      <c r="D25" s="33" t="s">
        <v>282</v>
      </c>
      <c r="E25" s="33" t="s">
        <v>136</v>
      </c>
      <c r="F25" s="33">
        <v>6</v>
      </c>
    </row>
    <row r="26" spans="1:6" x14ac:dyDescent="0.25">
      <c r="A26" s="33" t="s">
        <v>132</v>
      </c>
      <c r="B26" s="33">
        <v>917</v>
      </c>
      <c r="C26" s="33" t="s">
        <v>97</v>
      </c>
      <c r="D26" s="113">
        <v>50004</v>
      </c>
      <c r="E26" s="33" t="s">
        <v>314</v>
      </c>
      <c r="F26" s="33">
        <v>6</v>
      </c>
    </row>
    <row r="27" spans="1:6" x14ac:dyDescent="0.25">
      <c r="A27" s="33" t="s">
        <v>132</v>
      </c>
      <c r="B27" s="33">
        <v>119</v>
      </c>
      <c r="C27" s="33"/>
      <c r="D27" s="33"/>
      <c r="E27" s="33" t="s">
        <v>137</v>
      </c>
      <c r="F27" s="33">
        <v>6</v>
      </c>
    </row>
    <row r="28" spans="1:6" x14ac:dyDescent="0.25">
      <c r="A28" s="33" t="s">
        <v>132</v>
      </c>
      <c r="B28" s="33">
        <v>786</v>
      </c>
      <c r="C28" s="33" t="s">
        <v>97</v>
      </c>
      <c r="D28" s="33" t="s">
        <v>212</v>
      </c>
      <c r="E28" s="33" t="s">
        <v>138</v>
      </c>
      <c r="F28" s="33">
        <v>6</v>
      </c>
    </row>
    <row r="29" spans="1:6" x14ac:dyDescent="0.25">
      <c r="A29" s="33" t="s">
        <v>132</v>
      </c>
      <c r="B29" s="33">
        <v>905</v>
      </c>
      <c r="C29" s="33" t="s">
        <v>97</v>
      </c>
      <c r="D29" s="33" t="s">
        <v>283</v>
      </c>
      <c r="E29" s="33" t="s">
        <v>139</v>
      </c>
      <c r="F29" s="33">
        <v>6</v>
      </c>
    </row>
    <row r="30" spans="1:6" x14ac:dyDescent="0.25">
      <c r="A30" s="33" t="s">
        <v>132</v>
      </c>
      <c r="B30" s="33">
        <v>68</v>
      </c>
      <c r="C30" s="33" t="s">
        <v>97</v>
      </c>
      <c r="D30" s="33" t="s">
        <v>284</v>
      </c>
      <c r="E30" s="33" t="s">
        <v>140</v>
      </c>
      <c r="F30" s="33">
        <v>6</v>
      </c>
    </row>
    <row r="31" spans="1:6" x14ac:dyDescent="0.25">
      <c r="A31" s="33" t="s">
        <v>141</v>
      </c>
      <c r="B31" s="33">
        <v>511</v>
      </c>
      <c r="C31" s="33" t="s">
        <v>25</v>
      </c>
      <c r="D31" s="33" t="s">
        <v>213</v>
      </c>
      <c r="E31" s="33" t="s">
        <v>142</v>
      </c>
      <c r="F31" s="33">
        <v>6</v>
      </c>
    </row>
    <row r="32" spans="1:6" x14ac:dyDescent="0.25">
      <c r="A32" s="33" t="s">
        <v>141</v>
      </c>
      <c r="B32" s="33">
        <v>670</v>
      </c>
      <c r="C32" s="33" t="s">
        <v>25</v>
      </c>
      <c r="D32" s="33" t="s">
        <v>275</v>
      </c>
      <c r="E32" s="33" t="s">
        <v>143</v>
      </c>
      <c r="F32" s="33">
        <v>6</v>
      </c>
    </row>
    <row r="33" spans="1:6" x14ac:dyDescent="0.25">
      <c r="A33" s="33" t="s">
        <v>141</v>
      </c>
      <c r="B33" s="33">
        <v>38</v>
      </c>
      <c r="C33" s="33" t="s">
        <v>25</v>
      </c>
      <c r="D33" s="33" t="s">
        <v>214</v>
      </c>
      <c r="E33" s="33" t="s">
        <v>144</v>
      </c>
      <c r="F33" s="33">
        <v>6</v>
      </c>
    </row>
    <row r="34" spans="1:6" x14ac:dyDescent="0.25">
      <c r="A34" s="33" t="s">
        <v>141</v>
      </c>
      <c r="B34" s="33">
        <v>668</v>
      </c>
      <c r="C34" s="33" t="s">
        <v>25</v>
      </c>
      <c r="D34" s="33" t="s">
        <v>276</v>
      </c>
      <c r="E34" s="33" t="s">
        <v>145</v>
      </c>
      <c r="F34" s="33">
        <v>6</v>
      </c>
    </row>
    <row r="35" spans="1:6" x14ac:dyDescent="0.25">
      <c r="A35" s="33" t="s">
        <v>141</v>
      </c>
      <c r="B35" s="33">
        <v>676</v>
      </c>
      <c r="C35" s="33" t="s">
        <v>25</v>
      </c>
      <c r="D35" s="33" t="s">
        <v>277</v>
      </c>
      <c r="E35" s="33" t="s">
        <v>146</v>
      </c>
      <c r="F35" s="33">
        <v>6</v>
      </c>
    </row>
    <row r="36" spans="1:6" x14ac:dyDescent="0.25">
      <c r="A36" s="33" t="s">
        <v>141</v>
      </c>
      <c r="B36" s="33">
        <v>627</v>
      </c>
      <c r="C36" s="33"/>
      <c r="D36" s="33"/>
      <c r="E36" s="33" t="s">
        <v>147</v>
      </c>
      <c r="F36" s="33">
        <v>6</v>
      </c>
    </row>
    <row r="37" spans="1:6" x14ac:dyDescent="0.25">
      <c r="A37" s="33" t="s">
        <v>141</v>
      </c>
      <c r="B37" s="33">
        <v>495</v>
      </c>
      <c r="C37" s="33" t="s">
        <v>25</v>
      </c>
      <c r="D37" s="33" t="s">
        <v>215</v>
      </c>
      <c r="E37" s="33" t="s">
        <v>148</v>
      </c>
      <c r="F37" s="33">
        <v>6</v>
      </c>
    </row>
    <row r="38" spans="1:6" x14ac:dyDescent="0.25">
      <c r="A38" s="33" t="s">
        <v>141</v>
      </c>
      <c r="B38" s="33">
        <v>494</v>
      </c>
      <c r="C38" s="33" t="s">
        <v>25</v>
      </c>
      <c r="D38" s="33" t="s">
        <v>273</v>
      </c>
      <c r="E38" s="33" t="s">
        <v>149</v>
      </c>
      <c r="F38" s="33">
        <v>6</v>
      </c>
    </row>
    <row r="39" spans="1:6" x14ac:dyDescent="0.25">
      <c r="A39" s="33" t="s">
        <v>141</v>
      </c>
      <c r="B39" s="33">
        <v>51</v>
      </c>
      <c r="C39" s="33" t="s">
        <v>25</v>
      </c>
      <c r="D39" s="33" t="s">
        <v>216</v>
      </c>
      <c r="E39" s="33" t="s">
        <v>150</v>
      </c>
      <c r="F39" s="33">
        <v>6</v>
      </c>
    </row>
    <row r="40" spans="1:6" x14ac:dyDescent="0.25">
      <c r="A40" s="33" t="s">
        <v>141</v>
      </c>
      <c r="B40" s="33">
        <v>45</v>
      </c>
      <c r="C40" s="33" t="s">
        <v>25</v>
      </c>
      <c r="D40" s="33" t="s">
        <v>217</v>
      </c>
      <c r="E40" s="33" t="s">
        <v>151</v>
      </c>
      <c r="F40" s="33">
        <v>6</v>
      </c>
    </row>
    <row r="41" spans="1:6" x14ac:dyDescent="0.25">
      <c r="A41" s="33" t="s">
        <v>141</v>
      </c>
      <c r="B41" s="33">
        <v>34</v>
      </c>
      <c r="C41" s="33" t="s">
        <v>25</v>
      </c>
      <c r="D41" s="33" t="s">
        <v>218</v>
      </c>
      <c r="E41" s="33" t="s">
        <v>152</v>
      </c>
      <c r="F41" s="33">
        <v>6</v>
      </c>
    </row>
    <row r="42" spans="1:6" x14ac:dyDescent="0.25">
      <c r="A42" s="33" t="s">
        <v>153</v>
      </c>
      <c r="B42" s="33">
        <v>887</v>
      </c>
      <c r="C42" s="33" t="s">
        <v>24</v>
      </c>
      <c r="D42" s="33" t="s">
        <v>221</v>
      </c>
      <c r="E42" s="33" t="s">
        <v>187</v>
      </c>
      <c r="F42" s="33">
        <v>6</v>
      </c>
    </row>
    <row r="43" spans="1:6" x14ac:dyDescent="0.25">
      <c r="A43" s="33" t="s">
        <v>153</v>
      </c>
      <c r="B43" s="33">
        <v>75</v>
      </c>
      <c r="C43" s="33" t="s">
        <v>24</v>
      </c>
      <c r="D43" s="33" t="s">
        <v>219</v>
      </c>
      <c r="E43" s="33" t="s">
        <v>154</v>
      </c>
      <c r="F43" s="33">
        <v>6</v>
      </c>
    </row>
    <row r="44" spans="1:6" x14ac:dyDescent="0.25">
      <c r="A44" s="33" t="s">
        <v>153</v>
      </c>
      <c r="B44" s="33">
        <v>390</v>
      </c>
      <c r="C44" s="33" t="s">
        <v>24</v>
      </c>
      <c r="D44" s="33" t="s">
        <v>272</v>
      </c>
      <c r="E44" s="33" t="s">
        <v>155</v>
      </c>
      <c r="F44" s="33">
        <v>6</v>
      </c>
    </row>
    <row r="45" spans="1:6" x14ac:dyDescent="0.25">
      <c r="A45" s="33" t="s">
        <v>153</v>
      </c>
      <c r="B45" s="33">
        <v>389</v>
      </c>
      <c r="C45" s="33" t="s">
        <v>24</v>
      </c>
      <c r="D45" s="33" t="s">
        <v>220</v>
      </c>
      <c r="E45" s="33" t="s">
        <v>156</v>
      </c>
      <c r="F45" s="33">
        <v>6</v>
      </c>
    </row>
    <row r="46" spans="1:6" x14ac:dyDescent="0.25">
      <c r="A46" s="33" t="s">
        <v>157</v>
      </c>
      <c r="B46" s="33">
        <v>860</v>
      </c>
      <c r="C46" s="33" t="s">
        <v>27</v>
      </c>
      <c r="D46" s="33" t="s">
        <v>302</v>
      </c>
      <c r="E46" s="33" t="s">
        <v>158</v>
      </c>
      <c r="F46" s="33">
        <v>6</v>
      </c>
    </row>
    <row r="47" spans="1:6" x14ac:dyDescent="0.25">
      <c r="A47" s="33" t="s">
        <v>157</v>
      </c>
      <c r="B47" s="33">
        <v>862</v>
      </c>
      <c r="C47" s="33" t="s">
        <v>27</v>
      </c>
      <c r="D47" s="33" t="s">
        <v>303</v>
      </c>
      <c r="E47" s="33" t="s">
        <v>159</v>
      </c>
      <c r="F47" s="33">
        <v>6</v>
      </c>
    </row>
    <row r="48" spans="1:6" x14ac:dyDescent="0.25">
      <c r="A48" s="33" t="s">
        <v>157</v>
      </c>
      <c r="B48" s="33">
        <v>864</v>
      </c>
      <c r="C48" s="33" t="s">
        <v>27</v>
      </c>
      <c r="D48" s="33" t="s">
        <v>304</v>
      </c>
      <c r="E48" s="33" t="s">
        <v>160</v>
      </c>
      <c r="F48" s="33">
        <v>6</v>
      </c>
    </row>
    <row r="49" spans="1:6" x14ac:dyDescent="0.25">
      <c r="A49" s="33" t="s">
        <v>161</v>
      </c>
      <c r="B49" s="33">
        <v>90</v>
      </c>
      <c r="C49" s="33" t="s">
        <v>316</v>
      </c>
      <c r="D49" s="33" t="s">
        <v>321</v>
      </c>
      <c r="E49" s="33" t="s">
        <v>162</v>
      </c>
      <c r="F49" s="33">
        <v>6</v>
      </c>
    </row>
    <row r="50" spans="1:6" x14ac:dyDescent="0.25">
      <c r="A50" s="33" t="s">
        <v>163</v>
      </c>
      <c r="B50" s="33">
        <v>200</v>
      </c>
      <c r="C50" s="33" t="s">
        <v>316</v>
      </c>
      <c r="D50" s="33" t="s">
        <v>322</v>
      </c>
      <c r="E50" s="33" t="s">
        <v>164</v>
      </c>
      <c r="F50" s="33">
        <v>12</v>
      </c>
    </row>
    <row r="51" spans="1:6" x14ac:dyDescent="0.25">
      <c r="A51" s="33" t="s">
        <v>165</v>
      </c>
      <c r="B51" s="33">
        <v>203</v>
      </c>
      <c r="C51" s="33" t="s">
        <v>316</v>
      </c>
      <c r="D51" s="33" t="s">
        <v>323</v>
      </c>
      <c r="E51" s="33" t="s">
        <v>166</v>
      </c>
      <c r="F51" s="33">
        <v>30</v>
      </c>
    </row>
    <row r="52" spans="1:6" x14ac:dyDescent="0.25">
      <c r="A52" s="33" t="s">
        <v>114</v>
      </c>
      <c r="B52" s="33">
        <v>110</v>
      </c>
      <c r="C52" s="33" t="s">
        <v>27</v>
      </c>
      <c r="D52" s="113">
        <v>10228</v>
      </c>
      <c r="E52" s="33" t="s">
        <v>355</v>
      </c>
      <c r="F52" s="33">
        <v>6</v>
      </c>
    </row>
    <row r="53" spans="1:6" x14ac:dyDescent="0.25">
      <c r="A53" s="33" t="s">
        <v>114</v>
      </c>
      <c r="B53" s="33">
        <v>112</v>
      </c>
      <c r="C53" s="33" t="s">
        <v>27</v>
      </c>
      <c r="D53" s="113">
        <v>10227</v>
      </c>
      <c r="E53" s="33" t="s">
        <v>356</v>
      </c>
      <c r="F53" s="33">
        <v>6</v>
      </c>
    </row>
    <row r="54" spans="1:6" x14ac:dyDescent="0.25">
      <c r="A54" s="33" t="s">
        <v>132</v>
      </c>
      <c r="B54" s="33">
        <v>113</v>
      </c>
      <c r="C54" s="33" t="s">
        <v>97</v>
      </c>
      <c r="D54" s="113">
        <v>28116</v>
      </c>
      <c r="E54" s="33" t="s">
        <v>357</v>
      </c>
      <c r="F54" s="33">
        <v>6</v>
      </c>
    </row>
    <row r="55" spans="1:6" x14ac:dyDescent="0.25">
      <c r="A55" s="33" t="s">
        <v>114</v>
      </c>
      <c r="B55" s="33">
        <v>114</v>
      </c>
      <c r="C55" s="33" t="s">
        <v>27</v>
      </c>
      <c r="D55" s="113">
        <v>10224</v>
      </c>
      <c r="E55" s="33" t="s">
        <v>358</v>
      </c>
      <c r="F55" s="33">
        <v>6</v>
      </c>
    </row>
  </sheetData>
  <sheetProtection algorithmName="SHA-512" hashValue="tRkYgq/HrCKxcxraa7zRVsVlTFmtte88MP4WHOv+aqStzY+Sh/jjSf+RXxukPBpKn4A0y6bkEBrg+A2TSlfbxQ==" saltValue="J1wFJfqXzdlGk/sr0ckR5A==" spinCount="100000" sheet="1" objects="1" scenarios="1"/>
  <pageMargins left="0.7" right="0.7" top="0.78740157499999996" bottom="0.78740157499999996"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dimension ref="A1:Q58"/>
  <sheetViews>
    <sheetView topLeftCell="A16" zoomScale="99" workbookViewId="0">
      <selection activeCell="A36" sqref="A36:XFD36"/>
    </sheetView>
  </sheetViews>
  <sheetFormatPr baseColWidth="10" defaultRowHeight="15.75" x14ac:dyDescent="0.25"/>
  <cols>
    <col min="1" max="1" width="31.5" customWidth="1"/>
    <col min="2" max="2" width="17.5" customWidth="1"/>
    <col min="3" max="4" width="18.625" customWidth="1"/>
    <col min="5" max="5" width="20.5" customWidth="1"/>
    <col min="6" max="11" width="20.5" hidden="1" customWidth="1"/>
    <col min="12" max="12" width="20.5" customWidth="1"/>
    <col min="13" max="13" width="27.625" customWidth="1"/>
    <col min="14" max="14" width="16.375" customWidth="1"/>
    <col min="15" max="15" width="14.125" customWidth="1"/>
    <col min="16" max="16" width="13" customWidth="1"/>
  </cols>
  <sheetData>
    <row r="1" spans="1:17" ht="26.25" x14ac:dyDescent="0.4">
      <c r="A1" s="39" t="s">
        <v>222</v>
      </c>
      <c r="B1" s="40"/>
      <c r="C1" s="40"/>
      <c r="D1" s="41"/>
      <c r="E1" s="41"/>
      <c r="F1" s="41"/>
      <c r="G1" s="41"/>
      <c r="H1" s="41"/>
      <c r="I1" s="41"/>
      <c r="J1" s="41"/>
      <c r="K1" s="41"/>
      <c r="L1" s="41"/>
      <c r="M1" s="41"/>
      <c r="N1" s="41"/>
      <c r="O1" s="41"/>
      <c r="P1" s="41"/>
      <c r="Q1" s="42"/>
    </row>
    <row r="2" spans="1:17" x14ac:dyDescent="0.25">
      <c r="A2" s="43" t="s">
        <v>223</v>
      </c>
      <c r="B2" s="44"/>
      <c r="C2" s="44"/>
      <c r="D2" s="44"/>
      <c r="E2" s="44"/>
      <c r="F2" s="44"/>
      <c r="G2" s="44"/>
      <c r="H2" s="44"/>
      <c r="I2" s="44"/>
      <c r="J2" s="44"/>
      <c r="K2" s="44"/>
      <c r="L2" s="44"/>
      <c r="M2" s="44"/>
      <c r="N2" s="44"/>
      <c r="O2" s="44"/>
      <c r="P2" s="44"/>
      <c r="Q2" s="45"/>
    </row>
    <row r="3" spans="1:17" ht="16.5" thickBot="1" x14ac:dyDescent="0.3">
      <c r="A3" s="43"/>
      <c r="B3" s="44"/>
      <c r="C3" s="44"/>
      <c r="D3" s="44"/>
      <c r="E3" s="44"/>
      <c r="F3" s="44"/>
      <c r="G3" s="44"/>
      <c r="H3" s="44"/>
      <c r="I3" s="44"/>
      <c r="J3" s="44"/>
      <c r="K3" s="44"/>
      <c r="L3" s="44"/>
      <c r="M3" s="44"/>
      <c r="N3" s="44"/>
      <c r="O3" s="44"/>
      <c r="P3" s="44"/>
      <c r="Q3" s="45"/>
    </row>
    <row r="4" spans="1:17" ht="17.100000000000001" customHeight="1" thickBot="1" x14ac:dyDescent="0.3">
      <c r="A4" s="223" t="s">
        <v>224</v>
      </c>
      <c r="B4" s="224"/>
      <c r="C4" s="224"/>
      <c r="D4" s="224"/>
      <c r="E4" s="224"/>
      <c r="F4" s="224"/>
      <c r="G4" s="224"/>
      <c r="H4" s="224"/>
      <c r="I4" s="224"/>
      <c r="J4" s="224"/>
      <c r="K4" s="224"/>
      <c r="L4" s="224"/>
      <c r="M4" s="224"/>
      <c r="N4" s="224"/>
      <c r="O4" s="224"/>
      <c r="P4" s="224"/>
      <c r="Q4" s="225"/>
    </row>
    <row r="5" spans="1:17" ht="16.5" thickBot="1" x14ac:dyDescent="0.3">
      <c r="A5" s="46"/>
      <c r="B5" s="47"/>
      <c r="C5" s="47"/>
      <c r="D5" s="47"/>
      <c r="E5" s="47"/>
      <c r="F5" s="47"/>
      <c r="G5" s="47"/>
      <c r="H5" s="47"/>
      <c r="I5" s="47"/>
      <c r="J5" s="47"/>
      <c r="K5" s="47"/>
      <c r="L5" s="47"/>
      <c r="M5" s="47"/>
      <c r="N5" s="47"/>
      <c r="O5" s="47"/>
      <c r="P5" s="47"/>
      <c r="Q5" s="48"/>
    </row>
    <row r="6" spans="1:17" ht="16.5" thickBot="1" x14ac:dyDescent="0.3">
      <c r="A6" s="49" t="s">
        <v>225</v>
      </c>
      <c r="B6" s="50"/>
      <c r="C6" s="50"/>
      <c r="D6" s="50"/>
      <c r="E6" s="51">
        <v>30</v>
      </c>
      <c r="F6" s="52"/>
      <c r="G6" s="52"/>
      <c r="H6" s="52"/>
      <c r="I6" s="52"/>
      <c r="J6" s="52"/>
      <c r="K6" s="52"/>
      <c r="L6" s="53"/>
      <c r="M6" s="54"/>
      <c r="N6" s="54"/>
      <c r="O6" s="54"/>
      <c r="P6" s="54"/>
      <c r="Q6" s="55"/>
    </row>
    <row r="7" spans="1:17" x14ac:dyDescent="0.25">
      <c r="A7" s="49"/>
      <c r="B7" s="50"/>
      <c r="C7" s="50"/>
      <c r="D7" s="50"/>
      <c r="E7" s="54"/>
      <c r="F7" s="54"/>
      <c r="G7" s="54"/>
      <c r="H7" s="54"/>
      <c r="I7" s="54"/>
      <c r="J7" s="54"/>
      <c r="K7" s="54"/>
      <c r="L7" s="54"/>
      <c r="M7" s="54"/>
      <c r="N7" s="54"/>
      <c r="O7" s="54"/>
      <c r="P7" s="54"/>
      <c r="Q7" s="55"/>
    </row>
    <row r="8" spans="1:17" x14ac:dyDescent="0.25">
      <c r="A8" s="49"/>
      <c r="B8" s="50"/>
      <c r="C8" s="50"/>
      <c r="D8" s="50"/>
      <c r="E8" s="54"/>
      <c r="F8" s="54"/>
      <c r="G8" s="54"/>
      <c r="H8" s="54"/>
      <c r="I8" s="54"/>
      <c r="J8" s="54"/>
      <c r="K8" s="54"/>
      <c r="L8" s="54"/>
      <c r="M8" s="54"/>
      <c r="N8" s="54"/>
      <c r="O8" s="54"/>
      <c r="P8" s="54"/>
      <c r="Q8" s="55"/>
    </row>
    <row r="9" spans="1:17" x14ac:dyDescent="0.25">
      <c r="A9" s="56" t="s">
        <v>226</v>
      </c>
      <c r="B9" s="77" t="s">
        <v>227</v>
      </c>
      <c r="C9" s="78" t="s">
        <v>227</v>
      </c>
      <c r="D9" s="77" t="s">
        <v>227</v>
      </c>
      <c r="E9" s="78" t="s">
        <v>227</v>
      </c>
      <c r="F9" s="79"/>
      <c r="G9" s="79"/>
      <c r="H9" s="79"/>
      <c r="I9" s="79"/>
      <c r="J9" s="79"/>
      <c r="K9" s="79"/>
      <c r="L9" s="79"/>
      <c r="M9" s="77" t="s">
        <v>228</v>
      </c>
      <c r="N9" s="77" t="s">
        <v>228</v>
      </c>
      <c r="O9" s="77" t="s">
        <v>228</v>
      </c>
      <c r="P9" s="77" t="s">
        <v>228</v>
      </c>
      <c r="Q9" s="57"/>
    </row>
    <row r="10" spans="1:17" x14ac:dyDescent="0.25">
      <c r="A10" s="56"/>
      <c r="B10" s="80" t="s">
        <v>229</v>
      </c>
      <c r="C10" s="81" t="s">
        <v>230</v>
      </c>
      <c r="D10" s="80" t="s">
        <v>231</v>
      </c>
      <c r="E10" s="81" t="s">
        <v>232</v>
      </c>
      <c r="F10" s="79"/>
      <c r="G10" s="79"/>
      <c r="H10" s="79"/>
      <c r="I10" s="79"/>
      <c r="J10" s="79"/>
      <c r="K10" s="79"/>
      <c r="L10" s="79"/>
      <c r="M10" s="80" t="s">
        <v>229</v>
      </c>
      <c r="N10" s="81" t="s">
        <v>230</v>
      </c>
      <c r="O10" s="80" t="s">
        <v>231</v>
      </c>
      <c r="P10" s="81" t="s">
        <v>232</v>
      </c>
      <c r="Q10" s="57"/>
    </row>
    <row r="11" spans="1:17" x14ac:dyDescent="0.25">
      <c r="A11" s="49" t="s">
        <v>233</v>
      </c>
      <c r="B11" s="58">
        <v>6</v>
      </c>
      <c r="C11" s="59">
        <v>6</v>
      </c>
      <c r="D11" s="58">
        <v>6</v>
      </c>
      <c r="E11" s="59">
        <v>3</v>
      </c>
      <c r="F11" s="60"/>
      <c r="G11" s="60"/>
      <c r="H11" s="60"/>
      <c r="I11" s="60"/>
      <c r="J11" s="60"/>
      <c r="K11" s="60"/>
      <c r="L11" s="60"/>
      <c r="M11" s="58">
        <v>4</v>
      </c>
      <c r="N11" s="59">
        <v>4</v>
      </c>
      <c r="O11" s="58">
        <v>4</v>
      </c>
      <c r="P11" s="59">
        <v>4</v>
      </c>
      <c r="Q11" s="55"/>
    </row>
    <row r="12" spans="1:17" x14ac:dyDescent="0.25">
      <c r="A12" s="49" t="s">
        <v>234</v>
      </c>
      <c r="B12" s="58">
        <v>180</v>
      </c>
      <c r="C12" s="59">
        <v>68</v>
      </c>
      <c r="D12" s="58">
        <v>104</v>
      </c>
      <c r="E12" s="59">
        <v>32</v>
      </c>
      <c r="F12" s="60"/>
      <c r="G12" s="60"/>
      <c r="H12" s="60"/>
      <c r="I12" s="60"/>
      <c r="J12" s="60"/>
      <c r="K12" s="60"/>
      <c r="L12" s="60"/>
      <c r="M12" s="58">
        <v>120</v>
      </c>
      <c r="N12" s="59">
        <v>29</v>
      </c>
      <c r="O12" s="58">
        <v>29</v>
      </c>
      <c r="P12" s="59">
        <v>29</v>
      </c>
      <c r="Q12" s="55"/>
    </row>
    <row r="13" spans="1:17" x14ac:dyDescent="0.25">
      <c r="A13" s="49"/>
      <c r="B13" s="58"/>
      <c r="C13" s="59"/>
      <c r="D13" s="58"/>
      <c r="E13" s="59"/>
      <c r="F13" s="60"/>
      <c r="G13" s="60"/>
      <c r="H13" s="60"/>
      <c r="I13" s="60"/>
      <c r="J13" s="60"/>
      <c r="K13" s="60"/>
      <c r="L13" s="60"/>
      <c r="M13" s="61"/>
      <c r="N13" s="59"/>
      <c r="O13" s="61"/>
      <c r="P13" s="59"/>
      <c r="Q13" s="55"/>
    </row>
    <row r="14" spans="1:17" x14ac:dyDescent="0.25">
      <c r="A14" s="49" t="s">
        <v>235</v>
      </c>
      <c r="B14" s="62">
        <f>B$11/B$12</f>
        <v>3.3333333333333333E-2</v>
      </c>
      <c r="C14" s="63">
        <f t="shared" ref="C14:P14" si="0">C$11/C$12</f>
        <v>8.8235294117647065E-2</v>
      </c>
      <c r="D14" s="62">
        <f t="shared" si="0"/>
        <v>5.7692307692307696E-2</v>
      </c>
      <c r="E14" s="63">
        <f t="shared" si="0"/>
        <v>9.375E-2</v>
      </c>
      <c r="F14" s="64"/>
      <c r="G14" s="64"/>
      <c r="H14" s="64"/>
      <c r="I14" s="64"/>
      <c r="J14" s="64"/>
      <c r="K14" s="64"/>
      <c r="L14" s="64"/>
      <c r="M14" s="62">
        <f t="shared" si="0"/>
        <v>3.3333333333333333E-2</v>
      </c>
      <c r="N14" s="63">
        <f t="shared" si="0"/>
        <v>0.13793103448275862</v>
      </c>
      <c r="O14" s="62">
        <f t="shared" si="0"/>
        <v>0.13793103448275862</v>
      </c>
      <c r="P14" s="63">
        <f t="shared" si="0"/>
        <v>0.13793103448275862</v>
      </c>
      <c r="Q14" s="55"/>
    </row>
    <row r="15" spans="1:17" x14ac:dyDescent="0.25">
      <c r="A15" s="49" t="s">
        <v>256</v>
      </c>
      <c r="B15" s="62">
        <f>1/B14</f>
        <v>30</v>
      </c>
      <c r="C15" s="63">
        <f t="shared" ref="C15:O15" si="1">1/C14</f>
        <v>11.333333333333332</v>
      </c>
      <c r="D15" s="62">
        <f t="shared" si="1"/>
        <v>17.333333333333332</v>
      </c>
      <c r="E15" s="63">
        <f t="shared" si="1"/>
        <v>10.666666666666666</v>
      </c>
      <c r="F15" s="62" t="e">
        <f t="shared" si="1"/>
        <v>#DIV/0!</v>
      </c>
      <c r="G15" s="62" t="e">
        <f t="shared" si="1"/>
        <v>#DIV/0!</v>
      </c>
      <c r="H15" s="62" t="e">
        <f t="shared" si="1"/>
        <v>#DIV/0!</v>
      </c>
      <c r="I15" s="62" t="e">
        <f t="shared" si="1"/>
        <v>#DIV/0!</v>
      </c>
      <c r="J15" s="62" t="e">
        <f t="shared" si="1"/>
        <v>#DIV/0!</v>
      </c>
      <c r="K15" s="62" t="e">
        <f t="shared" si="1"/>
        <v>#DIV/0!</v>
      </c>
      <c r="L15" s="64"/>
      <c r="M15" s="62">
        <f t="shared" si="1"/>
        <v>30</v>
      </c>
      <c r="N15" s="63">
        <f t="shared" ref="N15" si="2">1/N14</f>
        <v>7.25</v>
      </c>
      <c r="O15" s="62">
        <f t="shared" si="1"/>
        <v>7.25</v>
      </c>
      <c r="P15" s="63">
        <f t="shared" ref="P15" si="3">1/P14</f>
        <v>7.25</v>
      </c>
      <c r="Q15" s="55"/>
    </row>
    <row r="16" spans="1:17" x14ac:dyDescent="0.25">
      <c r="A16" s="49" t="s">
        <v>236</v>
      </c>
      <c r="B16" s="65">
        <f>$E$6*B$14</f>
        <v>1</v>
      </c>
      <c r="C16" s="63">
        <f t="shared" ref="C16:P16" si="4">$E$6*C$14</f>
        <v>2.6470588235294121</v>
      </c>
      <c r="D16" s="65">
        <f t="shared" si="4"/>
        <v>1.7307692307692308</v>
      </c>
      <c r="E16" s="63">
        <f t="shared" si="4"/>
        <v>2.8125</v>
      </c>
      <c r="F16" s="64"/>
      <c r="G16" s="64"/>
      <c r="H16" s="64"/>
      <c r="I16" s="64"/>
      <c r="J16" s="64"/>
      <c r="K16" s="64"/>
      <c r="L16" s="64"/>
      <c r="M16" s="65">
        <f t="shared" si="4"/>
        <v>1</v>
      </c>
      <c r="N16" s="63">
        <f t="shared" si="4"/>
        <v>4.1379310344827589</v>
      </c>
      <c r="O16" s="62">
        <f t="shared" si="4"/>
        <v>4.1379310344827589</v>
      </c>
      <c r="P16" s="63">
        <f t="shared" si="4"/>
        <v>4.1379310344827589</v>
      </c>
      <c r="Q16" s="55"/>
    </row>
    <row r="17" spans="1:17" x14ac:dyDescent="0.25">
      <c r="A17" s="49"/>
      <c r="B17" s="66"/>
      <c r="C17" s="59"/>
      <c r="D17" s="61"/>
      <c r="E17" s="59"/>
      <c r="F17" s="60"/>
      <c r="G17" s="60"/>
      <c r="H17" s="60"/>
      <c r="I17" s="60"/>
      <c r="J17" s="60"/>
      <c r="K17" s="60"/>
      <c r="L17" s="60"/>
      <c r="M17" s="66"/>
      <c r="N17" s="59"/>
      <c r="O17" s="58"/>
      <c r="P17" s="59"/>
      <c r="Q17" s="55"/>
    </row>
    <row r="18" spans="1:17" x14ac:dyDescent="0.25">
      <c r="A18" s="49" t="s">
        <v>255</v>
      </c>
      <c r="B18" s="58">
        <v>1</v>
      </c>
      <c r="C18" s="59">
        <v>1</v>
      </c>
      <c r="D18" s="58">
        <v>1</v>
      </c>
      <c r="E18" s="59">
        <v>3</v>
      </c>
      <c r="F18" s="60"/>
      <c r="G18" s="60"/>
      <c r="H18" s="60"/>
      <c r="I18" s="60"/>
      <c r="J18" s="60"/>
      <c r="K18" s="60"/>
      <c r="L18" s="60"/>
      <c r="M18" s="58">
        <v>1</v>
      </c>
      <c r="N18" s="59">
        <v>1</v>
      </c>
      <c r="O18" s="58">
        <v>1</v>
      </c>
      <c r="P18" s="59">
        <v>1</v>
      </c>
      <c r="Q18" s="55"/>
    </row>
    <row r="19" spans="1:17" ht="16.5" thickBot="1" x14ac:dyDescent="0.3">
      <c r="A19" s="49"/>
      <c r="B19" s="58"/>
      <c r="C19" s="59"/>
      <c r="D19" s="58"/>
      <c r="E19" s="59"/>
      <c r="F19" s="60"/>
      <c r="G19" s="60"/>
      <c r="H19" s="60"/>
      <c r="I19" s="60"/>
      <c r="J19" s="60"/>
      <c r="K19" s="60"/>
      <c r="L19" s="60"/>
      <c r="M19" s="61"/>
      <c r="N19" s="59"/>
      <c r="O19" s="61"/>
      <c r="P19" s="59"/>
      <c r="Q19" s="55"/>
    </row>
    <row r="20" spans="1:17" ht="16.5" thickBot="1" x14ac:dyDescent="0.3">
      <c r="A20" s="49" t="s">
        <v>237</v>
      </c>
      <c r="B20" s="67">
        <f>ROUND($E$6*B$14+B$18,0)</f>
        <v>2</v>
      </c>
      <c r="C20" s="67">
        <f>ROUND($E$6*C$14+C$18,0)</f>
        <v>4</v>
      </c>
      <c r="D20" s="67">
        <f>ROUND($E$6*D$14+D$18,0)</f>
        <v>3</v>
      </c>
      <c r="E20" s="67">
        <f>ROUND($E$6*E$14+E$18,0)</f>
        <v>6</v>
      </c>
      <c r="F20" s="68"/>
      <c r="G20" s="68"/>
      <c r="H20" s="68"/>
      <c r="I20" s="68"/>
      <c r="J20" s="68"/>
      <c r="K20" s="68"/>
      <c r="L20" s="69"/>
      <c r="M20" s="67">
        <f>ROUND($E$6*M$14+M$18,0)</f>
        <v>2</v>
      </c>
      <c r="N20" s="67">
        <f>ROUND($E$6*N$14+N$18,0)</f>
        <v>5</v>
      </c>
      <c r="O20" s="67">
        <f>ROUND($E$6*O$14+O$18,0)</f>
        <v>5</v>
      </c>
      <c r="P20" s="67">
        <f>ROUND($E$6*P$14+P$18,0)</f>
        <v>5</v>
      </c>
      <c r="Q20" s="55"/>
    </row>
    <row r="21" spans="1:17" ht="16.5" thickBot="1" x14ac:dyDescent="0.3">
      <c r="A21" s="70"/>
      <c r="B21" s="71"/>
      <c r="C21" s="71"/>
      <c r="D21" s="71"/>
      <c r="E21" s="71"/>
      <c r="F21" s="71"/>
      <c r="G21" s="71"/>
      <c r="H21" s="71"/>
      <c r="I21" s="71"/>
      <c r="J21" s="71"/>
      <c r="K21" s="71"/>
      <c r="L21" s="72"/>
      <c r="M21" s="71"/>
      <c r="N21" s="71"/>
      <c r="O21" s="71"/>
      <c r="P21" s="71"/>
      <c r="Q21" s="73"/>
    </row>
    <row r="23" spans="1:17" x14ac:dyDescent="0.25">
      <c r="A23" s="226"/>
      <c r="B23" s="226"/>
      <c r="C23" s="226"/>
      <c r="D23" s="226"/>
      <c r="E23" s="226"/>
      <c r="F23" s="226"/>
      <c r="G23" s="226"/>
      <c r="H23" s="226"/>
      <c r="I23" s="226"/>
      <c r="J23" s="226"/>
      <c r="K23" s="226"/>
      <c r="L23" s="226"/>
      <c r="M23" s="226"/>
      <c r="N23" s="226"/>
      <c r="O23" s="226"/>
      <c r="P23" s="226"/>
      <c r="Q23" s="226"/>
    </row>
    <row r="24" spans="1:17" x14ac:dyDescent="0.25">
      <c r="A24" s="226"/>
      <c r="B24" s="226"/>
      <c r="C24" s="226"/>
      <c r="D24" s="226"/>
      <c r="E24" s="226"/>
      <c r="F24" s="226"/>
      <c r="G24" s="226"/>
      <c r="H24" s="226"/>
      <c r="I24" s="226"/>
      <c r="J24" s="226"/>
      <c r="K24" s="226"/>
      <c r="L24" s="226"/>
      <c r="M24" s="226"/>
      <c r="N24" s="226"/>
      <c r="O24" s="226"/>
      <c r="P24" s="226"/>
      <c r="Q24" s="226"/>
    </row>
    <row r="33" spans="1:13" ht="15.95" customHeight="1" x14ac:dyDescent="0.25">
      <c r="A33" t="s">
        <v>238</v>
      </c>
    </row>
    <row r="34" spans="1:13" ht="15.95" customHeight="1" x14ac:dyDescent="0.25"/>
    <row r="35" spans="1:13" x14ac:dyDescent="0.25">
      <c r="A35" t="s">
        <v>239</v>
      </c>
      <c r="B35" t="s">
        <v>240</v>
      </c>
      <c r="C35" t="s">
        <v>257</v>
      </c>
      <c r="D35" t="s">
        <v>255</v>
      </c>
      <c r="E35" t="s">
        <v>305</v>
      </c>
      <c r="F35" t="s">
        <v>241</v>
      </c>
      <c r="G35" t="s">
        <v>242</v>
      </c>
      <c r="H35" t="s">
        <v>243</v>
      </c>
      <c r="I35" t="s">
        <v>244</v>
      </c>
      <c r="J35" t="s">
        <v>245</v>
      </c>
      <c r="K35" t="s">
        <v>246</v>
      </c>
      <c r="L35" t="s">
        <v>247</v>
      </c>
      <c r="M35" t="s">
        <v>326</v>
      </c>
    </row>
    <row r="36" spans="1:13" x14ac:dyDescent="0.25">
      <c r="A36" t="s">
        <v>342</v>
      </c>
      <c r="B36" t="s">
        <v>81</v>
      </c>
      <c r="C36">
        <f ca="1">IF(ListeStudiengaenge[[#This Row],[Studiengangkürzel]]&lt;&gt;"",INDIRECT(CONCATENATE("$",ListeStudiengaenge[[#This Row],[StudiengangsTyp]],"$15")),"")</f>
        <v>30</v>
      </c>
      <c r="D36">
        <f ca="1">IF(ListeStudiengaenge[[#This Row],[Studiengangkürzel]]&lt;&gt;"",INDIRECT(CONCATENATE("$",ListeStudiengaenge[[#This Row],[StudiengangsTyp]],"$18")),"")</f>
        <v>1</v>
      </c>
      <c r="E36" s="26" t="s">
        <v>306</v>
      </c>
      <c r="F36" t="e">
        <f ca="1">IF(ListeStudiengaenge[[#This Row],[SemesterUmfang]]&lt;&gt;"",INDIRECT(CONCATENATE("$",ListeStudiengaenge[[#This Row],[AnsprechpartnerZPA]],"$14")),"")</f>
        <v>#REF!</v>
      </c>
      <c r="G36" t="e">
        <f ca="1">IF(ListeStudiengaenge[[#This Row],[Basis-Einstufungs-Fachsemester]]&lt;&gt;"",INDIRECT(CONCATENATE("$",ListeStudiengaenge[[#This Row],[Spalte5]],"$14")),"")</f>
        <v>#REF!</v>
      </c>
      <c r="H36" t="e">
        <f ca="1">IF(ListeStudiengaenge[[#This Row],[AnsprechpartnerZPA]]&lt;&gt;"",INDIRECT(CONCATENATE("$",ListeStudiengaenge[[#This Row],[Spalte4]],"$14")),"")</f>
        <v>#REF!</v>
      </c>
      <c r="I36" t="e">
        <f ca="1">IF(ListeStudiengaenge[[#This Row],[Spalte5]]&lt;&gt;"",INDIRECT(CONCATENATE("$",ListeStudiengaenge[[#This Row],[Spalte3]],"$14")),"")</f>
        <v>#REF!</v>
      </c>
      <c r="J36" t="e">
        <f ca="1">IF(ListeStudiengaenge[[#This Row],[Spalte4]]&lt;&gt;"",INDIRECT(CONCATENATE("$",ListeStudiengaenge[[#This Row],[Spalte2]],"$14")),"")</f>
        <v>#REF!</v>
      </c>
      <c r="K36" t="str">
        <f ca="1">IF(AND(ListeStudiengaenge[[#This Row],[Studiengangkürzel]]&lt;&gt;"",OR(ListeStudiengaenge[[#This Row],[StudiengangsTyp]]="D",ListeStudiengaenge[[#This Row],[StudiengangsTyp]]="O")),INDIRECT(CONCATENATE("Z14S",CODE(ListeStudiengaenge[[#This Row],[StudiengangsTyp]])-63),FALSE),"")</f>
        <v/>
      </c>
      <c r="L36" t="str">
        <f ca="1">IF(AND(ListeStudiengaenge[[#This Row],[Studiengangkürzel]]&lt;&gt;"",OR(ListeStudiengaenge[[#This Row],[StudiengangsTyp]]="D",ListeStudiengaenge[[#This Row],[StudiengangsTyp]]="O")),INDIRECT(CONCATENATE("Z18S",CODE(ListeStudiengaenge[[#This Row],[StudiengangsTyp]])-63),FALSE),"")</f>
        <v/>
      </c>
      <c r="M36" s="33" t="s">
        <v>352</v>
      </c>
    </row>
    <row r="37" spans="1:13" x14ac:dyDescent="0.25">
      <c r="A37" t="s">
        <v>250</v>
      </c>
      <c r="B37" t="s">
        <v>248</v>
      </c>
      <c r="C37">
        <f ca="1">IF(ListeStudiengaenge[[#This Row],[Studiengangkürzel]]&lt;&gt;"",INDIRECT(CONCATENATE("$",ListeStudiengaenge[[#This Row],[StudiengangsTyp]],"$15")),"")</f>
        <v>30</v>
      </c>
      <c r="D37">
        <f ca="1">IF(ListeStudiengaenge[[#This Row],[Studiengangkürzel]]&lt;&gt;"",INDIRECT(CONCATENATE("$",ListeStudiengaenge[[#This Row],[StudiengangsTyp]],"$18")),"")</f>
        <v>1</v>
      </c>
      <c r="E37" s="26" t="s">
        <v>306</v>
      </c>
      <c r="F37" t="e">
        <f ca="1">IF(ListeStudiengaenge[[#This Row],[SemesterUmfang]]&lt;&gt;"",INDIRECT(CONCATENATE("$",ListeStudiengaenge[[#This Row],[AnsprechpartnerZPA]],"$14")),"")</f>
        <v>#REF!</v>
      </c>
      <c r="G37" t="e">
        <f ca="1">IF(ListeStudiengaenge[[#This Row],[Basis-Einstufungs-Fachsemester]]&lt;&gt;"",INDIRECT(CONCATENATE("$",ListeStudiengaenge[[#This Row],[Spalte5]],"$14")),"")</f>
        <v>#REF!</v>
      </c>
      <c r="H37" t="e">
        <f ca="1">IF(ListeStudiengaenge[[#This Row],[AnsprechpartnerZPA]]&lt;&gt;"",INDIRECT(CONCATENATE("$",ListeStudiengaenge[[#This Row],[Spalte4]],"$14")),"")</f>
        <v>#REF!</v>
      </c>
      <c r="I37" t="e">
        <f ca="1">IF(ListeStudiengaenge[[#This Row],[Spalte5]]&lt;&gt;"",INDIRECT(CONCATENATE("$",ListeStudiengaenge[[#This Row],[Spalte3]],"$14")),"")</f>
        <v>#REF!</v>
      </c>
      <c r="J37" t="e">
        <f ca="1">IF(ListeStudiengaenge[[#This Row],[Spalte4]]&lt;&gt;"",INDIRECT(CONCATENATE("$",ListeStudiengaenge[[#This Row],[Spalte2]],"$14")),"")</f>
        <v>#REF!</v>
      </c>
      <c r="K37" t="str">
        <f ca="1">IF(AND(ListeStudiengaenge[[#This Row],[Studiengangkürzel]]&lt;&gt;"",OR(ListeStudiengaenge[[#This Row],[StudiengangsTyp]]="D",ListeStudiengaenge[[#This Row],[StudiengangsTyp]]="O")),INDIRECT(CONCATENATE("Z14S",CODE(ListeStudiengaenge[[#This Row],[StudiengangsTyp]])-63),FALSE),"")</f>
        <v/>
      </c>
      <c r="L37" t="str">
        <f ca="1">IF(AND(ListeStudiengaenge[[#This Row],[Studiengangkürzel]]&lt;&gt;"",OR(ListeStudiengaenge[[#This Row],[StudiengangsTyp]]="D",ListeStudiengaenge[[#This Row],[StudiengangsTyp]]="O")),INDIRECT(CONCATENATE("Z18S",CODE(ListeStudiengaenge[[#This Row],[StudiengangsTyp]])-63),FALSE),"")</f>
        <v/>
      </c>
      <c r="M37" s="33" t="s">
        <v>352</v>
      </c>
    </row>
    <row r="38" spans="1:13" x14ac:dyDescent="0.25">
      <c r="C38" t="str">
        <f ca="1">IF(ListeStudiengaenge[[#This Row],[Studiengangkürzel]]&lt;&gt;"",INDIRECT(CONCATENATE("$",ListeStudiengaenge[[#This Row],[StudiengangsTyp]],"$15")),"")</f>
        <v/>
      </c>
      <c r="F38" t="str">
        <f ca="1">IF(ListeStudiengaenge[[#This Row],[SemesterUmfang]]&lt;&gt;"",INDIRECT(CONCATENATE("$",ListeStudiengaenge[[#This Row],[AnsprechpartnerZPA]],"$14")),"")</f>
        <v/>
      </c>
      <c r="G38" t="str">
        <f ca="1">IF(ListeStudiengaenge[[#This Row],[Basis-Einstufungs-Fachsemester]]&lt;&gt;"",INDIRECT(CONCATENATE("$",ListeStudiengaenge[[#This Row],[Spalte5]],"$14")),"")</f>
        <v/>
      </c>
      <c r="H38" t="str">
        <f ca="1">IF(ListeStudiengaenge[[#This Row],[AnsprechpartnerZPA]]&lt;&gt;"",INDIRECT(CONCATENATE("$",ListeStudiengaenge[[#This Row],[Spalte4]],"$14")),"")</f>
        <v/>
      </c>
      <c r="I38" t="str">
        <f ca="1">IF(ListeStudiengaenge[[#This Row],[Spalte5]]&lt;&gt;"",INDIRECT(CONCATENATE("$",ListeStudiengaenge[[#This Row],[Spalte3]],"$14")),"")</f>
        <v/>
      </c>
      <c r="J38" t="str">
        <f ca="1">IF(ListeStudiengaenge[[#This Row],[Spalte4]]&lt;&gt;"",INDIRECT(CONCATENATE("$",ListeStudiengaenge[[#This Row],[Spalte2]],"$14")),"")</f>
        <v/>
      </c>
      <c r="K38" t="str">
        <f ca="1">IF(AND(ListeStudiengaenge[[#This Row],[Studiengangkürzel]]&lt;&gt;"",OR(ListeStudiengaenge[[#This Row],[StudiengangsTyp]]="D",ListeStudiengaenge[[#This Row],[StudiengangsTyp]]="O")),INDIRECT(CONCATENATE("Z14S",CODE(ListeStudiengaenge[[#This Row],[StudiengangsTyp]])-63),FALSE),"")</f>
        <v/>
      </c>
      <c r="L38" t="str">
        <f ca="1">IF(AND(ListeStudiengaenge[[#This Row],[Studiengangkürzel]]&lt;&gt;"",OR(ListeStudiengaenge[[#This Row],[StudiengangsTyp]]="D",ListeStudiengaenge[[#This Row],[StudiengangsTyp]]="O")),INDIRECT(CONCATENATE("Z18S",CODE(ListeStudiengaenge[[#This Row],[StudiengangsTyp]])-63),FALSE),"")</f>
        <v/>
      </c>
      <c r="M38" s="33"/>
    </row>
    <row r="39" spans="1:13" x14ac:dyDescent="0.25">
      <c r="C39" t="str">
        <f ca="1">IF(ListeStudiengaenge[[#This Row],[Studiengangkürzel]]&lt;&gt;"",INDIRECT(CONCATENATE("$",ListeStudiengaenge[[#This Row],[StudiengangsTyp]],"$15")),"")</f>
        <v/>
      </c>
      <c r="F39" t="str">
        <f ca="1">IF(ListeStudiengaenge[[#This Row],[SemesterUmfang]]&lt;&gt;"",INDIRECT(CONCATENATE("$",ListeStudiengaenge[[#This Row],[AnsprechpartnerZPA]],"$14")),"")</f>
        <v/>
      </c>
      <c r="G39" t="str">
        <f ca="1">IF(ListeStudiengaenge[[#This Row],[Basis-Einstufungs-Fachsemester]]&lt;&gt;"",INDIRECT(CONCATENATE("$",ListeStudiengaenge[[#This Row],[Spalte5]],"$14")),"")</f>
        <v/>
      </c>
      <c r="H39" t="str">
        <f ca="1">IF(ListeStudiengaenge[[#This Row],[AnsprechpartnerZPA]]&lt;&gt;"",INDIRECT(CONCATENATE("$",ListeStudiengaenge[[#This Row],[Spalte4]],"$14")),"")</f>
        <v/>
      </c>
      <c r="I39" t="str">
        <f ca="1">IF(ListeStudiengaenge[[#This Row],[Spalte5]]&lt;&gt;"",INDIRECT(CONCATENATE("$",ListeStudiengaenge[[#This Row],[Spalte3]],"$14")),"")</f>
        <v/>
      </c>
      <c r="J39" t="str">
        <f ca="1">IF(ListeStudiengaenge[[#This Row],[Spalte4]]&lt;&gt;"",INDIRECT(CONCATENATE("$",ListeStudiengaenge[[#This Row],[Spalte2]],"$14")),"")</f>
        <v/>
      </c>
      <c r="K39" t="str">
        <f ca="1">IF(AND(ListeStudiengaenge[[#This Row],[Studiengangkürzel]]&lt;&gt;"",OR(ListeStudiengaenge[[#This Row],[StudiengangsTyp]]="D",ListeStudiengaenge[[#This Row],[StudiengangsTyp]]="O")),INDIRECT(CONCATENATE("Z14S",CODE(ListeStudiengaenge[[#This Row],[StudiengangsTyp]])-63),FALSE),"")</f>
        <v/>
      </c>
      <c r="L39" t="str">
        <f ca="1">IF(AND(ListeStudiengaenge[[#This Row],[Studiengangkürzel]]&lt;&gt;"",OR(ListeStudiengaenge[[#This Row],[StudiengangsTyp]]="D",ListeStudiengaenge[[#This Row],[StudiengangsTyp]]="O")),INDIRECT(CONCATENATE("Z18S",CODE(ListeStudiengaenge[[#This Row],[StudiengangsTyp]])-63),FALSE),"")</f>
        <v/>
      </c>
      <c r="M39" s="33"/>
    </row>
    <row r="40" spans="1:13" x14ac:dyDescent="0.25">
      <c r="C40" t="str">
        <f ca="1">IF(ListeStudiengaenge[[#This Row],[Studiengangkürzel]]&lt;&gt;"",INDIRECT(CONCATENATE("$",ListeStudiengaenge[[#This Row],[StudiengangsTyp]],"$15")),"")</f>
        <v/>
      </c>
      <c r="F40" t="str">
        <f ca="1">IF(ListeStudiengaenge[[#This Row],[SemesterUmfang]]&lt;&gt;"",INDIRECT(CONCATENATE("$",ListeStudiengaenge[[#This Row],[AnsprechpartnerZPA]],"$14")),"")</f>
        <v/>
      </c>
      <c r="G40" t="str">
        <f ca="1">IF(ListeStudiengaenge[[#This Row],[Basis-Einstufungs-Fachsemester]]&lt;&gt;"",INDIRECT(CONCATENATE("$",ListeStudiengaenge[[#This Row],[Spalte5]],"$14")),"")</f>
        <v/>
      </c>
      <c r="H40" t="str">
        <f ca="1">IF(ListeStudiengaenge[[#This Row],[AnsprechpartnerZPA]]&lt;&gt;"",INDIRECT(CONCATENATE("$",ListeStudiengaenge[[#This Row],[Spalte4]],"$14")),"")</f>
        <v/>
      </c>
      <c r="I40" t="str">
        <f ca="1">IF(ListeStudiengaenge[[#This Row],[Spalte5]]&lt;&gt;"",INDIRECT(CONCATENATE("$",ListeStudiengaenge[[#This Row],[Spalte3]],"$14")),"")</f>
        <v/>
      </c>
      <c r="J40" t="str">
        <f ca="1">IF(ListeStudiengaenge[[#This Row],[Spalte4]]&lt;&gt;"",INDIRECT(CONCATENATE("$",ListeStudiengaenge[[#This Row],[Spalte2]],"$14")),"")</f>
        <v/>
      </c>
      <c r="K40" t="str">
        <f ca="1">IF(AND(ListeStudiengaenge[[#This Row],[Studiengangkürzel]]&lt;&gt;"",OR(ListeStudiengaenge[[#This Row],[StudiengangsTyp]]="D",ListeStudiengaenge[[#This Row],[StudiengangsTyp]]="O")),INDIRECT(CONCATENATE("Z14S",CODE(ListeStudiengaenge[[#This Row],[StudiengangsTyp]])-63),FALSE),"")</f>
        <v/>
      </c>
      <c r="L40" t="str">
        <f ca="1">IF(AND(ListeStudiengaenge[[#This Row],[Studiengangkürzel]]&lt;&gt;"",OR(ListeStudiengaenge[[#This Row],[StudiengangsTyp]]="D",ListeStudiengaenge[[#This Row],[StudiengangsTyp]]="O")),INDIRECT(CONCATENATE("Z18S",CODE(ListeStudiengaenge[[#This Row],[StudiengangsTyp]])-63),FALSE),"")</f>
        <v/>
      </c>
      <c r="M40" s="33"/>
    </row>
    <row r="41" spans="1:13" x14ac:dyDescent="0.25">
      <c r="C41" t="str">
        <f ca="1">IF(ListeStudiengaenge[[#This Row],[Studiengangkürzel]]&lt;&gt;"",INDIRECT(CONCATENATE("$",ListeStudiengaenge[[#This Row],[StudiengangsTyp]],"$15")),"")</f>
        <v/>
      </c>
      <c r="F41" t="str">
        <f ca="1">IF(ListeStudiengaenge[[#This Row],[SemesterUmfang]]&lt;&gt;"",INDIRECT(CONCATENATE("$",ListeStudiengaenge[[#This Row],[AnsprechpartnerZPA]],"$14")),"")</f>
        <v/>
      </c>
      <c r="G41" t="str">
        <f ca="1">IF(ListeStudiengaenge[[#This Row],[Basis-Einstufungs-Fachsemester]]&lt;&gt;"",INDIRECT(CONCATENATE("$",ListeStudiengaenge[[#This Row],[Spalte5]],"$14")),"")</f>
        <v/>
      </c>
      <c r="H41" t="str">
        <f ca="1">IF(ListeStudiengaenge[[#This Row],[AnsprechpartnerZPA]]&lt;&gt;"",INDIRECT(CONCATENATE("$",ListeStudiengaenge[[#This Row],[Spalte4]],"$14")),"")</f>
        <v/>
      </c>
      <c r="I41" t="str">
        <f ca="1">IF(ListeStudiengaenge[[#This Row],[Spalte5]]&lt;&gt;"",INDIRECT(CONCATENATE("$",ListeStudiengaenge[[#This Row],[Spalte3]],"$14")),"")</f>
        <v/>
      </c>
      <c r="J41" t="str">
        <f ca="1">IF(ListeStudiengaenge[[#This Row],[Spalte4]]&lt;&gt;"",INDIRECT(CONCATENATE("$",ListeStudiengaenge[[#This Row],[Spalte2]],"$14")),"")</f>
        <v/>
      </c>
      <c r="K41" t="str">
        <f ca="1">IF(AND(ListeStudiengaenge[[#This Row],[Studiengangkürzel]]&lt;&gt;"",OR(ListeStudiengaenge[[#This Row],[StudiengangsTyp]]="D",ListeStudiengaenge[[#This Row],[StudiengangsTyp]]="O")),INDIRECT(CONCATENATE("Z14S",CODE(ListeStudiengaenge[[#This Row],[StudiengangsTyp]])-63),FALSE),"")</f>
        <v/>
      </c>
      <c r="L41" t="str">
        <f ca="1">IF(AND(ListeStudiengaenge[[#This Row],[Studiengangkürzel]]&lt;&gt;"",OR(ListeStudiengaenge[[#This Row],[StudiengangsTyp]]="D",ListeStudiengaenge[[#This Row],[StudiengangsTyp]]="O")),INDIRECT(CONCATENATE("Z18S",CODE(ListeStudiengaenge[[#This Row],[StudiengangsTyp]])-63),FALSE),"")</f>
        <v/>
      </c>
      <c r="M41" s="33"/>
    </row>
    <row r="42" spans="1:13" x14ac:dyDescent="0.25">
      <c r="C42" t="str">
        <f ca="1">IF(ListeStudiengaenge[[#This Row],[Studiengangkürzel]]&lt;&gt;"",INDIRECT(CONCATENATE("$",ListeStudiengaenge[[#This Row],[StudiengangsTyp]],"$15")),"")</f>
        <v/>
      </c>
      <c r="F42" t="str">
        <f ca="1">IF(ListeStudiengaenge[[#This Row],[SemesterUmfang]]&lt;&gt;"",INDIRECT(CONCATENATE("$",ListeStudiengaenge[[#This Row],[AnsprechpartnerZPA]],"$14")),"")</f>
        <v/>
      </c>
      <c r="G42" t="str">
        <f ca="1">IF(ListeStudiengaenge[[#This Row],[Basis-Einstufungs-Fachsemester]]&lt;&gt;"",INDIRECT(CONCATENATE("$",ListeStudiengaenge[[#This Row],[Spalte5]],"$14")),"")</f>
        <v/>
      </c>
      <c r="H42" t="str">
        <f ca="1">IF(ListeStudiengaenge[[#This Row],[AnsprechpartnerZPA]]&lt;&gt;"",INDIRECT(CONCATENATE("$",ListeStudiengaenge[[#This Row],[Spalte4]],"$14")),"")</f>
        <v/>
      </c>
      <c r="I42" t="str">
        <f ca="1">IF(ListeStudiengaenge[[#This Row],[Spalte5]]&lt;&gt;"",INDIRECT(CONCATENATE("$",ListeStudiengaenge[[#This Row],[Spalte3]],"$14")),"")</f>
        <v/>
      </c>
      <c r="J42" t="str">
        <f ca="1">IF(ListeStudiengaenge[[#This Row],[Spalte4]]&lt;&gt;"",INDIRECT(CONCATENATE("$",ListeStudiengaenge[[#This Row],[Spalte2]],"$14")),"")</f>
        <v/>
      </c>
      <c r="K42" t="str">
        <f ca="1">IF(AND(ListeStudiengaenge[[#This Row],[Studiengangkürzel]]&lt;&gt;"",OR(ListeStudiengaenge[[#This Row],[StudiengangsTyp]]="D",ListeStudiengaenge[[#This Row],[StudiengangsTyp]]="O")),INDIRECT(CONCATENATE("Z14S",CODE(ListeStudiengaenge[[#This Row],[StudiengangsTyp]])-63),FALSE),"")</f>
        <v/>
      </c>
      <c r="L42" t="str">
        <f ca="1">IF(AND(ListeStudiengaenge[[#This Row],[Studiengangkürzel]]&lt;&gt;"",OR(ListeStudiengaenge[[#This Row],[StudiengangsTyp]]="D",ListeStudiengaenge[[#This Row],[StudiengangsTyp]]="O")),INDIRECT(CONCATENATE("Z18S",CODE(ListeStudiengaenge[[#This Row],[StudiengangsTyp]])-63),FALSE),"")</f>
        <v/>
      </c>
      <c r="M42" s="33"/>
    </row>
    <row r="43" spans="1:13" x14ac:dyDescent="0.25">
      <c r="C43" t="str">
        <f ca="1">IF(ListeStudiengaenge[[#This Row],[Studiengangkürzel]]&lt;&gt;"",INDIRECT(CONCATENATE("$",ListeStudiengaenge[[#This Row],[StudiengangsTyp]],"$15")),"")</f>
        <v/>
      </c>
      <c r="F43" t="str">
        <f ca="1">IF(ListeStudiengaenge[[#This Row],[SemesterUmfang]]&lt;&gt;"",INDIRECT(CONCATENATE("$",ListeStudiengaenge[[#This Row],[AnsprechpartnerZPA]],"$14")),"")</f>
        <v/>
      </c>
      <c r="G43" t="str">
        <f ca="1">IF(ListeStudiengaenge[[#This Row],[Basis-Einstufungs-Fachsemester]]&lt;&gt;"",INDIRECT(CONCATENATE("$",ListeStudiengaenge[[#This Row],[Spalte5]],"$14")),"")</f>
        <v/>
      </c>
      <c r="H43" t="str">
        <f ca="1">IF(ListeStudiengaenge[[#This Row],[AnsprechpartnerZPA]]&lt;&gt;"",INDIRECT(CONCATENATE("$",ListeStudiengaenge[[#This Row],[Spalte4]],"$14")),"")</f>
        <v/>
      </c>
      <c r="I43" t="str">
        <f ca="1">IF(ListeStudiengaenge[[#This Row],[Spalte5]]&lt;&gt;"",INDIRECT(CONCATENATE("$",ListeStudiengaenge[[#This Row],[Spalte3]],"$14")),"")</f>
        <v/>
      </c>
      <c r="J43" t="str">
        <f ca="1">IF(ListeStudiengaenge[[#This Row],[Spalte4]]&lt;&gt;"",INDIRECT(CONCATENATE("$",ListeStudiengaenge[[#This Row],[Spalte2]],"$14")),"")</f>
        <v/>
      </c>
      <c r="K43" t="str">
        <f ca="1">IF(AND(ListeStudiengaenge[[#This Row],[Studiengangkürzel]]&lt;&gt;"",OR(ListeStudiengaenge[[#This Row],[StudiengangsTyp]]="D",ListeStudiengaenge[[#This Row],[StudiengangsTyp]]="O")),INDIRECT(CONCATENATE("Z14S",CODE(ListeStudiengaenge[[#This Row],[StudiengangsTyp]])-63),FALSE),"")</f>
        <v/>
      </c>
      <c r="L43" t="str">
        <f ca="1">IF(AND(ListeStudiengaenge[[#This Row],[Studiengangkürzel]]&lt;&gt;"",OR(ListeStudiengaenge[[#This Row],[StudiengangsTyp]]="D",ListeStudiengaenge[[#This Row],[StudiengangsTyp]]="O")),INDIRECT(CONCATENATE("Z18S",CODE(ListeStudiengaenge[[#This Row],[StudiengangsTyp]])-63),FALSE),"")</f>
        <v/>
      </c>
      <c r="M43" s="33"/>
    </row>
    <row r="44" spans="1:13" x14ac:dyDescent="0.25">
      <c r="C44" t="str">
        <f ca="1">IF(ListeStudiengaenge[[#This Row],[Studiengangkürzel]]&lt;&gt;"",INDIRECT(CONCATENATE("$",ListeStudiengaenge[[#This Row],[StudiengangsTyp]],"$15")),"")</f>
        <v/>
      </c>
      <c r="F44" t="str">
        <f ca="1">IF(ListeStudiengaenge[[#This Row],[SemesterUmfang]]&lt;&gt;"",INDIRECT(CONCATENATE("$",ListeStudiengaenge[[#This Row],[AnsprechpartnerZPA]],"$14")),"")</f>
        <v/>
      </c>
      <c r="G44" t="str">
        <f ca="1">IF(ListeStudiengaenge[[#This Row],[Basis-Einstufungs-Fachsemester]]&lt;&gt;"",INDIRECT(CONCATENATE("$",ListeStudiengaenge[[#This Row],[Spalte5]],"$14")),"")</f>
        <v/>
      </c>
      <c r="H44" t="str">
        <f ca="1">IF(ListeStudiengaenge[[#This Row],[AnsprechpartnerZPA]]&lt;&gt;"",INDIRECT(CONCATENATE("$",ListeStudiengaenge[[#This Row],[Spalte4]],"$14")),"")</f>
        <v/>
      </c>
      <c r="I44" t="str">
        <f ca="1">IF(ListeStudiengaenge[[#This Row],[Spalte5]]&lt;&gt;"",INDIRECT(CONCATENATE("$",ListeStudiengaenge[[#This Row],[Spalte3]],"$14")),"")</f>
        <v/>
      </c>
      <c r="J44" t="str">
        <f ca="1">IF(ListeStudiengaenge[[#This Row],[Spalte4]]&lt;&gt;"",INDIRECT(CONCATENATE("$",ListeStudiengaenge[[#This Row],[Spalte2]],"$14")),"")</f>
        <v/>
      </c>
      <c r="K44" t="str">
        <f ca="1">IF(AND(ListeStudiengaenge[[#This Row],[Studiengangkürzel]]&lt;&gt;"",OR(ListeStudiengaenge[[#This Row],[StudiengangsTyp]]="D",ListeStudiengaenge[[#This Row],[StudiengangsTyp]]="O")),INDIRECT(CONCATENATE("Z14S",CODE(ListeStudiengaenge[[#This Row],[StudiengangsTyp]])-63),FALSE),"")</f>
        <v/>
      </c>
      <c r="L44" t="str">
        <f ca="1">IF(AND(ListeStudiengaenge[[#This Row],[Studiengangkürzel]]&lt;&gt;"",OR(ListeStudiengaenge[[#This Row],[StudiengangsTyp]]="D",ListeStudiengaenge[[#This Row],[StudiengangsTyp]]="O")),INDIRECT(CONCATENATE("Z18S",CODE(ListeStudiengaenge[[#This Row],[StudiengangsTyp]])-63),FALSE),"")</f>
        <v/>
      </c>
      <c r="M44" s="33"/>
    </row>
    <row r="47" spans="1:13" x14ac:dyDescent="0.25">
      <c r="A47" t="s">
        <v>327</v>
      </c>
    </row>
    <row r="48" spans="1:13" x14ac:dyDescent="0.25">
      <c r="A48" t="s">
        <v>333</v>
      </c>
    </row>
    <row r="49" spans="1:1" x14ac:dyDescent="0.25">
      <c r="A49" t="s">
        <v>332</v>
      </c>
    </row>
    <row r="50" spans="1:1" x14ac:dyDescent="0.25">
      <c r="A50" t="s">
        <v>334</v>
      </c>
    </row>
    <row r="51" spans="1:1" x14ac:dyDescent="0.25">
      <c r="A51" t="s">
        <v>328</v>
      </c>
    </row>
    <row r="52" spans="1:1" x14ac:dyDescent="0.25">
      <c r="A52" t="s">
        <v>335</v>
      </c>
    </row>
    <row r="53" spans="1:1" x14ac:dyDescent="0.25">
      <c r="A53" t="s">
        <v>329</v>
      </c>
    </row>
    <row r="54" spans="1:1" x14ac:dyDescent="0.25">
      <c r="A54" t="s">
        <v>336</v>
      </c>
    </row>
    <row r="55" spans="1:1" x14ac:dyDescent="0.25">
      <c r="A55" t="s">
        <v>330</v>
      </c>
    </row>
    <row r="56" spans="1:1" x14ac:dyDescent="0.25">
      <c r="A56" t="s">
        <v>337</v>
      </c>
    </row>
    <row r="57" spans="1:1" x14ac:dyDescent="0.25">
      <c r="A57" t="s">
        <v>331</v>
      </c>
    </row>
    <row r="58" spans="1:1" x14ac:dyDescent="0.25">
      <c r="A58" t="s">
        <v>338</v>
      </c>
    </row>
  </sheetData>
  <mergeCells count="3">
    <mergeCell ref="A4:Q4"/>
    <mergeCell ref="A23:Q23"/>
    <mergeCell ref="A24:Q24"/>
  </mergeCells>
  <pageMargins left="0.7" right="0.7" top="0.78740157499999996" bottom="0.78740157499999996"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I k H 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Y l k t r b A A A A D 5 A A A A E g A A A E N v b m Z p Z y 9 Q Y W N r Y W d l L n h t b I S P w Q q C M B z G 7 0 H v I L u 7 u V V C 8 n c e q l t C E E T X o U N H u o X T 5 r t 1 6 J F 6 h Y y y u n X 8 f v z g + 7 7 7 9 Q Z J X 1 f e R T Z W G R 0 j i g P k 2 V b o X F R G y x h p g x I + n c B O Z C d R S G + w t Y 1 6 m 8 e o b N t z R I h z D r s Z N k 1 B W B B Q c k y 3 + 6 y U t U A f W f 2 X f a W f t Z l E H A 6 v N Z z h k O I F X T I 8 D y m Q E U O q 9 F d h w 2 Q c A P m B s O q q t m s k z 6 W / 3 g A Z I 5 D 3 C / 4 A A A D / / w M A U E s D B B Q A A g A I A A A A I Q C p m A C 3 l Q I A A D E a A A A T A A A A R m 9 y b X V s Y X M v U 2 V j d G l v b j E u b d S Y 3 W 7 a M B i G z 5 G 4 B y s 9 a S W c H 6 A p b N r B S i l F b f Y j u m b S t A O H f A S L x K k S p 2 m F u J v d y W 5 s D m G t U 3 W T J q 0 y 5 s T E V u I 3 j 1 6 9 + T 7 n M O c 0 Z W h W j 8 7 b d q v d y p c k g x A d G L M x O i X z J c R p h r p 2 t 2 e g d y g G 3 m 4 h 8 f t c Q B y D m P E h M D + R C A 6 r P 6 O U c W A 8 P z S W n N / m b y y r L E s z S O M 0 Y o T 3 z J K W 1 C w Y x W E B Z g g W C R P K a M 4 z U u 1 v z c X G l I s r l i 8 g s 5 J l Y O W A g 5 0 I X I n A w 6 5 l H B 1 1 a h V n h B N b i K j V r O 3 N t 2 r m + 2 7 1 w J j A z x 8 s h I x D h q 4 f b q s 3 u C Z B D O b 1 d o 8 0 S 0 Z p X C R M r E F + u H 1 a Z 7 0 2 v D Q s Y j Q 9 M z p o y r j b N 6 v 1 T Q e t j d F W Y d 5 c 2 B y 1 W 5 T 9 a c 8 m 1 F P / S q Z q u / i m a z t q 2 A Z l L M M V W u 4 q L b i n N W G f T t k C e S S v l s X 7 2 E r Y l p S y B U 6 2 K n C l A j v u 6 2 N 9 E V 5 F 9 W X e / 4 5 V f S D U Y J 9 l w r H W a G 9 E J j z 6 1 R 4 q T I Q 7 k Q i P n h V K 6 j x w + t r j l X y r E K 3 k 2 g q r 3 j k 7 + z C W U t Z V U x 0 w k D L W x Y O u 1 k 7 1 i i 8 S U j U + T Y p C Q t r D f V t r l 3 o Q e o Q h n / p U Q t t X g x b C h D B c 3 S g h 7 u M T v T 9 f O 8 R i m P j 7 w l g M U d m E r H f 5 d f W + 9 v D p p X L E M a k t H K w a g B 3 n 9 Q F f A B E 3 C Y p c z C M O 9 / w v e P 9 L f k j c 5 R r C U V i k S f z l g s L 5 X a 3 p H d g C u G g 0 U j R 5 m M A + W F 1 0 G y m O H i J o p o n u Y f L E W H 1 L 1 6 D 8 r L P r 6 Q 4 6 C s 6 t V X C + J 8 E d B Y t V s H g e 3 U P d E 0 O C v E c p / Q Q 7 I H J C D 7 T G P f k 4 9 q a X y l u / K I W E r p r d n 6 N 1 W I x H 3 l c J 6 1 A J V p g n 9 x L U I R 6 4 2 p + 3 j 8 m 5 x P V Y 2 V k 7 E P l E + B i f a F d F / A I A A P / / A w B Q S w E C L Q A U A A Y A C A A A A C E A K t 2 q Q N I A A A A 3 A Q A A E w A A A A A A A A A A A A A A A A A A A A A A W 0 N v b n R l b n R f V H l w Z X N d L n h t b F B L A Q I t A B Q A A g A I A A A A I Q B i W S 2 t s A A A A P k A A A A S A A A A A A A A A A A A A A A A A A s D A A B D b 2 5 m a W c v U G F j a 2 F n Z S 5 4 b W x Q S w E C L Q A U A A I A C A A A A C E A q Z g A t 5 U C A A A x G g A A E w A A A A A A A A A A A A A A A A D r A w A A R m 9 y b X V s Y X M v U 2 V j d G l v b j E u b V B L B Q Y A A A A A A w A D A M I A A A C x B g A A A A A R A Q A A 7 7 u / P D 9 4 b W w g d m V y c 2 l v b j 0 i M S 4 w I i B z d G F u Z G F s b 2 5 l P S J u b y I / P g 0 K 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q s c A A A A A A A C I x w A A 7 7 u / P D 9 4 b W w g d m V y c 2 l v b j 0 i M S 4 w I i B z d G F u Z G F s b 2 5 l P S J u b y I / P g 0 K P E x v Y 2 F s U G F j a 2 F n Z U 1 l d G F k Y X R h R m l s Z S B 4 b W x u c z p 4 c 2 Q 9 I m h 0 d H A 6 L y 9 3 d 3 c u d z M u b 3 J n L z I w M D E v W E 1 M U 2 N o Z W 1 h I i B 4 b W x u c z p 4 c 2 k 9 I m h 0 d H A 6 L y 9 3 d 3 c u d z M u b 3 J n L z I w M D E v W E 1 M U 2 N o Z W 1 h L W l u c 3 R h b m N l I j 4 8 S X R l b X M + P E l 0 Z W 0 + P E l 0 Z W 1 M b 2 N h d G l v b j 4 8 S X R l b V R 5 c G U + R m 9 y b X V s Y T w v S X R l b V R 5 c G U + P E l 0 Z W 1 Q Y X R o P l N l Y 3 R p b 2 4 x L 0 J X T C U y M E J h Y 2 h l b G 9 y J T I w M j A w N i 1 W M j A x M z w v S X R l b V B h d G g + P C 9 J d G V t T G 9 j Y X R p b 2 4 + P F N 0 Y W J s Z U V u d H J p Z X M + P E V u d H J 5 I F R 5 c G U 9 I k F k Z G V k V G 9 E Y X R h T W 9 k Z W w i I F Z h b H V l P S J s M C I v P j x F b n R y e S B U e X B l P S J C d W Z m Z X J O Z X h 0 U m V m c m V z a C I g V m F s d W U 9 I m w x I i 8 + P E V u d H J 5 I F R 5 c G U 9 I k Z p b G x D b 3 V u d C I g V m F s d W U 9 I m w x M j E i L z 4 8 R W 5 0 c n k g V H l w Z T 0 i R m l s b E V u Y W J s Z W Q i I F Z h b H V l P S J s M C I v P j x F b n R y e S B U e X B l P S J G a W x s R X J y b 3 J D b 2 R l I i B W Y W x 1 Z T 0 i c 1 V u a 2 5 v d 2 4 i L z 4 8 R W 5 0 c n k g V H l w Z T 0 i R m l s b E V y c m 9 y Q 2 9 1 b n Q i I F Z h b H V l P S J s M C I v P j x F b n R y e S B U e X B l P S J G a W x s T G F z d F V w Z G F 0 Z W Q i I F Z h b H V l P S J k M j A y M i 0 w O C 0 x M F Q x M j o 0 M T o w O C 4 w M T Q y N j I w W i I v P j x F b n R y e S B U e X B l P S J G a W x s Q 2 9 s d W 1 u V H l w Z X M i I F Z h b H V l P S J z Q m d N R 0 J n W U Q i L z 4 8 R W 5 0 c n k g V H l w Z T 0 i R m l s b E N v b H V t b k 5 h b W V z I i B W Y W x 1 Z T 0 i c 1 s m c X V v d D t I Z W F k Z X I m c X V v d D s s J n F 1 b 3 Q 7 T W 9 k d W w g S U Q m c X V v d D s s J n F 1 b 3 Q 7 U G 9 v b C Z x d W 9 0 O y w m c X V v d D t Q c s O 8 Z i 5 O c i 4 m c X V v d D s s J n F 1 b 3 Q 7 T m F t Z S Z x d W 9 0 O y w m c X V v d D t D c m V k a X R z 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0 Z T R j N m R h N C 0 0 M W Q 3 L T R l Z T Q t O T J j M C 0 w M m M x M j A 0 N z c 1 Y T Y i L z 4 8 R W 5 0 c n k g V H l w Z T 0 i U m V s Y X R p b 2 5 z a G l w S W 5 m b 0 N v b n R h a W 5 l c i I g V m F s d W U 9 I n N 7 J n F 1 b 3 Q 7 Y 2 9 s d W 1 u Q 2 9 1 b n Q m c X V v d D s 6 N i w m c X V v d D t r Z X l D b 2 x 1 b W 5 O Y W 1 l c y Z x d W 9 0 O z p b X S w m c X V v d D t x d W V y e V J l b G F 0 a W 9 u c 2 h p c H M m c X V v d D s 6 W 1 0 s J n F 1 b 3 Q 7 Y 2 9 s d W 1 u S W R l b n R p d G l l c y Z x d W 9 0 O z p b J n F 1 b 3 Q 7 U 2 V j d G l v b j E v Q l d M I E J h Y 2 h l b G 9 y I D I w M D Y t V j I w M T M v R G F 0 Y T A u e 0 h l Y W R l c i w w f S Z x d W 9 0 O y w m c X V v d D t T Z W N 0 a W 9 u M S 9 C V 0 w g Q m F j a G V s b 3 I g M j A w N i 1 W M j A x M y 9 H Z c O k b m R l c n R l c i B U e X A u e 0 1 v Z H V s I E l E L D F 9 J n F 1 b 3 Q 7 L C Z x d W 9 0 O 1 N l Y 3 R p b 2 4 x L 0 J X T C B C Y W N o Z W x v c i A y M D A 2 L V Y y M D E z L 0 R h d G E w L n t Q b 2 9 s L D J 9 J n F 1 b 3 Q 7 L C Z x d W 9 0 O 1 N l Y 3 R p b 2 4 x L 0 J X T C B C Y W N o Z W x v c i A y M D A 2 L V Y y M D E z L 0 R h d G E w L n t Q c s O 8 Z i 5 O c i 4 s M 3 0 m c X V v d D s s J n F 1 b 3 Q 7 U 2 V j d G l v b j E v Q l d M I E J h Y 2 h l b G 9 y I D I w M D Y t V j I w M T M v R G F 0 Y T A u e 0 5 h b W U s N H 0 m c X V v d D s s J n F 1 b 3 Q 7 U 2 V j d G l v b j E v Q l d M I E J h Y 2 h l b G 9 y I D I w M D Y t V j I w M T M v R 2 X D p G 5 k Z X J 0 Z X I g V H l w L n t D c m V k a X R z L D V 9 J n F 1 b 3 Q 7 X S w m c X V v d D t D b 2 x 1 b W 5 D b 3 V u d C Z x d W 9 0 O z o 2 L C Z x d W 9 0 O 0 t l e U N v b H V t b k 5 h b W V z J n F 1 b 3 Q 7 O l t d L C Z x d W 9 0 O 0 N v b H V t b k l k Z W 5 0 a X R p Z X M m c X V v d D s 6 W y Z x d W 9 0 O 1 N l Y 3 R p b 2 4 x L 0 J X T C B C Y W N o Z W x v c i A y M D A 2 L V Y y M D E z L 0 R h d G E w L n t I Z W F k Z X I s M H 0 m c X V v d D s s J n F 1 b 3 Q 7 U 2 V j d G l v b j E v Q l d M I E J h Y 2 h l b G 9 y I D I w M D Y t V j I w M T M v R 2 X D p G 5 k Z X J 0 Z X I g V H l w L n t N b 2 R 1 b C B J R C w x f S Z x d W 9 0 O y w m c X V v d D t T Z W N 0 a W 9 u M S 9 C V 0 w g Q m F j a G V s b 3 I g M j A w N i 1 W M j A x M y 9 E Y X R h M C 5 7 U G 9 v b C w y f S Z x d W 9 0 O y w m c X V v d D t T Z W N 0 a W 9 u M S 9 C V 0 w g Q m F j a G V s b 3 I g M j A w N i 1 W M j A x M y 9 E Y X R h M C 5 7 U H L D v G Y u T n I u L D N 9 J n F 1 b 3 Q 7 L C Z x d W 9 0 O 1 N l Y 3 R p b 2 4 x L 0 J X T C B C Y W N o Z W x v c i A y M D A 2 L V Y y M D E z L 0 R h d G E w L n t O Y W 1 l L D R 9 J n F 1 b 3 Q 7 L C Z x d W 9 0 O 1 N l Y 3 R p b 2 4 x L 0 J X T C B C Y W N o Z W x v c i A y M D A 2 L V Y y M D E z L 0 d l w 6 R u Z G V y d G V y I F R 5 c C 5 7 Q 3 J l Z G l 0 c y w 1 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V 2 l J b m Y l M j B N Y X N 0 Z X I l M j A y M D E w P C 9 J d G V t U G F 0 a D 4 8 L 0 l 0 Z W 1 M b 2 N h d G l v b j 4 8 U 3 R h Y m x l R W 5 0 c m l l c z 4 8 R W 5 0 c n k g V H l w Z T 0 i Q W R k Z W R U b 0 R h d G F N b 2 R l b C I g V m F s d W U 9 I m w w I i 8 + P E V u d H J 5 I F R 5 c G U 9 I k J 1 Z m Z l c k 5 l e H R S Z W Z y Z X N o I i B W Y W x 1 Z T 0 i b D E i L z 4 8 R W 5 0 c n k g V H l w Z T 0 i R m l s b E N v d W 5 0 I i B W Y W x 1 Z T 0 i b D U w I i 8 + P E V u d H J 5 I F R 5 c G U 9 I k Z p b G x F b m F i b G V k I i B W Y W x 1 Z T 0 i b D E i L z 4 8 R W 5 0 c n k g V H l w Z T 0 i R m l s b E V y c m 9 y Q 2 9 k Z S I g V m F s d W U 9 I n N V b m t u b 3 d u I i 8 + P E V u d H J 5 I F R 5 c G U 9 I k Z p b G x F c n J v c k N v d W 5 0 I i B W Y W x 1 Z T 0 i b D A i L z 4 8 R W 5 0 c n k g V H l w Z T 0 i R m l s b E x h c 3 R V c G R h d G V k I i B W Y W x 1 Z T 0 i Z D I w M j I t M D g t M T B U M T I 6 N D E 6 M T A u M z g y N T g 4 M l o i L z 4 8 R W 5 0 c n k g V H l w Z T 0 i R m l s b E N v b H V t b l R 5 c G V z I i B W Y W x 1 Z T 0 i c 0 J n T U d C Z 1 l E I i 8 + P E V u d H J 5 I F R 5 c G U 9 I k Z p b G x D b 2 x 1 b W 5 O Y W 1 l c y I g V m F s d W U 9 I n N b J n F 1 b 3 Q 7 S G V h Z G V y J n F 1 b 3 Q 7 L C Z x d W 9 0 O 0 1 v Z H V s I E l E J n F 1 b 3 Q 7 L C Z x d W 9 0 O 1 B v b 2 w m c X V v d D s s J n F 1 b 3 Q 7 U H L D v G Y u T n I u J n F 1 b 3 Q 7 L C Z x d W 9 0 O 0 5 h b W U m c X V v d D s s J n F 1 b 3 Q 7 Q 3 J l Z G l 0 c y Z x d W 9 0 O 1 0 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M T R i M G V m O D g t Z D J l M S 0 0 Y T I 5 L T k 4 N D M t Z j l l Z W J m N T A y M m Y x I i 8 + P E V u d H J 5 I F R 5 c G U 9 I l J l b G F 0 a W 9 u c 2 h p c E l u Z m 9 D b 2 5 0 Y W l u Z X I i I F Z h b H V l P S J z e y Z x d W 9 0 O 2 N v b H V t b k N v d W 5 0 J n F 1 b 3 Q 7 O j Y s J n F 1 b 3 Q 7 a 2 V 5 Q 2 9 s d W 1 u T m F t Z X M m c X V v d D s 6 W 1 0 s J n F 1 b 3 Q 7 c X V l c n l S Z W x h d G l v b n N o a X B z J n F 1 b 3 Q 7 O l t d L C Z x d W 9 0 O 2 N v b H V t b k l k Z W 5 0 a X R p Z X M m c X V v d D s 6 W y Z x d W 9 0 O 1 N l Y 3 R p b 2 4 x L 1 d p S W 5 m I E 1 h c 3 R l c i A y M D E w L 0 R h d G E w L n t I Z W F k Z X I s M H 0 m c X V v d D s s J n F 1 b 3 Q 7 U 2 V j d G l v b j E v V 2 l J b m Y g T W F z d G V y I D I w M T A v R 2 X D p G 5 k Z X J 0 Z X I g V H l w L n t N b 2 R 1 b C B J R C w x f S Z x d W 9 0 O y w m c X V v d D t T Z W N 0 a W 9 u M S 9 X a U l u Z i B N Y X N 0 Z X I g M j A x M C 9 E Y X R h M C 5 7 U G 9 v b C w y f S Z x d W 9 0 O y w m c X V v d D t T Z W N 0 a W 9 u M S 9 X a U l u Z i B N Y X N 0 Z X I g M j A x M C 9 E Y X R h M C 5 7 U H L D v G Y u T n I u L D N 9 J n F 1 b 3 Q 7 L C Z x d W 9 0 O 1 N l Y 3 R p b 2 4 x L 1 d p S W 5 m I E 1 h c 3 R l c i A y M D E w L 0 R h d G E w L n t O Y W 1 l L D R 9 J n F 1 b 3 Q 7 L C Z x d W 9 0 O 1 N l Y 3 R p b 2 4 x L 1 d p S W 5 m I E 1 h c 3 R l c i A y M D E w L 0 d l w 6 R u Z G V y d G V y I F R 5 c C 5 7 Q 3 J l Z G l 0 c y w 1 f S Z x d W 9 0 O 1 0 s J n F 1 b 3 Q 7 Q 2 9 s d W 1 u Q 2 9 1 b n Q m c X V v d D s 6 N i w m c X V v d D t L Z X l D b 2 x 1 b W 5 O Y W 1 l c y Z x d W 9 0 O z p b X S w m c X V v d D t D b 2 x 1 b W 5 J Z G V u d G l 0 a W V z J n F 1 b 3 Q 7 O l s m c X V v d D t T Z W N 0 a W 9 u M S 9 X a U l u Z i B N Y X N 0 Z X I g M j A x M C 9 E Y X R h M C 5 7 S G V h Z G V y L D B 9 J n F 1 b 3 Q 7 L C Z x d W 9 0 O 1 N l Y 3 R p b 2 4 x L 1 d p S W 5 m I E 1 h c 3 R l c i A y M D E w L 0 d l w 6 R u Z G V y d G V y I F R 5 c C 5 7 T W 9 k d W w g S U Q s M X 0 m c X V v d D s s J n F 1 b 3 Q 7 U 2 V j d G l v b j E v V 2 l J b m Y g T W F z d G V y I D I w M T A v R G F 0 Y T A u e 1 B v b 2 w s M n 0 m c X V v d D s s J n F 1 b 3 Q 7 U 2 V j d G l v b j E v V 2 l J b m Y g T W F z d G V y I D I w M T A v R G F 0 Y T A u e 1 B y w 7 x m L k 5 y L i w z f S Z x d W 9 0 O y w m c X V v d D t T Z W N 0 a W 9 u M S 9 X a U l u Z i B N Y X N 0 Z X I g M j A x M C 9 E Y X R h M C 5 7 T m F t Z S w 0 f S Z x d W 9 0 O y w m c X V v d D t T Z W N 0 a W 9 u M S 9 X a U l u Z i B N Y X N 0 Z X I g M j A x M C 9 H Z c O k b m R l c n R l c i B U e X A u e 0 N y Z W R p d H M s N X 0 m c X V v d D t d L C Z x d W 9 0 O 1 J l b G F 0 a W 9 u c 2 h p c E l u Z m 8 m c X V v d D s 6 W 1 1 9 I i 8 + P E V u d H J 5 I F R 5 c G U 9 I l J l c 3 V s d F R 5 c G U i I F Z h b H V l P S J z V G F i b G U i L z 4 8 R W 5 0 c n k g V H l w Z T 0 i T m F 2 a W d h d G l v b l N 0 Z X B O Y W 1 l I i B W Y W x 1 Z T 0 i c 0 5 h d m l n Y X R p b 2 4 i L z 4 8 R W 5 0 c n k g V H l w Z T 0 i R m l s b E 9 i a m V j d F R 5 c G U i I F Z h b H V l P S J z V G F i b G U i L z 4 8 R W 5 0 c n k g V H l w Z T 0 i T m F t Z V V w Z G F 0 Z W R B Z n R l c k Z p b G w i I F Z h b H V l P S J s M C I v P j x F b n R y e S B U e X B l P S J G a W x s V G F y Z 2 V 0 I i B W Y W x 1 Z T 0 i c 1 d p S W 5 m X 0 1 h c 3 R l c l 8 y M D E w I i 8 + P C 9 T d G F i b G V F b n R y a W V z P j w v S X R l b T 4 8 S X R l b T 4 8 S X R l b U x v Y 2 F 0 a W 9 u P j x J d G V t V H l w Z T 5 G b 3 J t d W x h P C 9 J d G V t V H l w Z T 4 8 S X R l b V B h d G g + U 2 V j d G l v b j E v V l d M J T I w T W F z d G V y J T I w M j A w O S 1 W M j A x M z w v S X R l b V B h d G g + P C 9 J d G V t T G 9 j Y X R p b 2 4 + P F N 0 Y W J s Z U V u d H J p Z X M + P E V u d H J 5 I F R 5 c G U 9 I k F k Z G V k V G 9 E Y X R h T W 9 k Z W w i I F Z h b H V l P S J s M C I v P j x F b n R y e S B U e X B l P S J C d W Z m Z X J O Z X h 0 U m V m c m V z a C I g V m F s d W U 9 I m w x I i 8 + P E V u d H J 5 I F R 5 c G U 9 I k Z p b G x D b 3 V u d C I g V m F s d W U 9 I m w 4 N S I v P j x F b n R y e S B U e X B l P S J G a W x s R W 5 h Y m x l Z C I g V m F s d W U 9 I m w w I i 8 + P E V u d H J 5 I F R 5 c G U 9 I k Z p b G x F c n J v c k N v Z G U i I F Z h b H V l P S J z V W 5 r b m 9 3 b i I v P j x F b n R y e S B U e X B l P S J G a W x s R X J y b 3 J D b 3 V u d C I g V m F s d W U 9 I m w w I i 8 + P E V u d H J 5 I F R 5 c G U 9 I k Z p b G x M Y X N 0 V X B k Y X R l Z C I g V m F s d W U 9 I m Q y M D I y L T A 4 L T E w V D E y O j Q x O j A 5 L j E z M j U z M j Z a I i 8 + P E V u d H J 5 I F R 5 c G U 9 I k Z p b G x D b 2 x 1 b W 5 U e X B l c y I g V m F s d W U 9 I n N C Z 0 1 H Q m d Z R C I v P j x F b n R y e S B U e X B l P S J G a W x s Q 2 9 s d W 1 u T m F t Z X M i I F Z h b H V l P S J z W y Z x d W 9 0 O 0 h l Y W R l c i Z x d W 9 0 O y w m c X V v d D t N b 2 R 1 b C B J R C Z x d W 9 0 O y w m c X V v d D t Q b 2 9 s J n F 1 b 3 Q 7 L C Z x d W 9 0 O 1 B y w 7 x m L k 5 y L i Z x d W 9 0 O y w m c X V v d D t O Y W 1 l J n F 1 b 3 Q 7 L C Z x d W 9 0 O 0 N y Z W R p d H M 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N i Y j M 3 M W M y L T Q x N D E t N G U 1 M S 0 5 N z Z i L W Y x M z A 1 N W Q w M j I 5 N i I v P j x F b n R y e S B U e X B l P S J S Z W x h d G l v b n N o a X B J b m Z v Q 2 9 u d G F p b m V y I i B W Y W x 1 Z T 0 i c 3 s m c X V v d D t j b 2 x 1 b W 5 D b 3 V u d C Z x d W 9 0 O z o 2 L C Z x d W 9 0 O 2 t l e U N v b H V t b k 5 h b W V z J n F 1 b 3 Q 7 O l t d L C Z x d W 9 0 O 3 F 1 Z X J 5 U m V s Y X R p b 2 5 z a G l w c y Z x d W 9 0 O z p b X S w m c X V v d D t j b 2 x 1 b W 5 J Z G V u d G l 0 a W V z J n F 1 b 3 Q 7 O l s m c X V v d D t T Z W N 0 a W 9 u M S 9 W V 0 w g T W F z d G V y I D I w M D k t V j I w M T M v R G F 0 Y T A u e 0 h l Y W R l c i w w f S Z x d W 9 0 O y w m c X V v d D t T Z W N 0 a W 9 u M S 9 W V 0 w g T W F z d G V y I D I w M D k t V j I w M T M v R 2 X D p G 5 k Z X J 0 Z X I g V H l w L n t N b 2 R 1 b C B J R C w x f S Z x d W 9 0 O y w m c X V v d D t T Z W N 0 a W 9 u M S 9 W V 0 w g T W F z d G V y I D I w M D k t V j I w M T M v R G F 0 Y T A u e 1 B v b 2 w s M n 0 m c X V v d D s s J n F 1 b 3 Q 7 U 2 V j d G l v b j E v V l d M I E 1 h c 3 R l c i A y M D A 5 L V Y y M D E z L 0 R h d G E w L n t Q c s O 8 Z i 5 O c i 4 s M 3 0 m c X V v d D s s J n F 1 b 3 Q 7 U 2 V j d G l v b j E v V l d M I E 1 h c 3 R l c i A y M D A 5 L V Y y M D E z L 0 R h d G E w L n t O Y W 1 l L D R 9 J n F 1 b 3 Q 7 L C Z x d W 9 0 O 1 N l Y 3 R p b 2 4 x L 1 Z X T C B N Y X N 0 Z X I g M j A w O S 1 W M j A x M y 9 H Z c O k b m R l c n R l c i B U e X A u e 0 N y Z W R p d H M s N X 0 m c X V v d D t d L C Z x d W 9 0 O 0 N v b H V t b k N v d W 5 0 J n F 1 b 3 Q 7 O j Y s J n F 1 b 3 Q 7 S 2 V 5 Q 2 9 s d W 1 u T m F t Z X M m c X V v d D s 6 W 1 0 s J n F 1 b 3 Q 7 Q 2 9 s d W 1 u S W R l b n R p d G l l c y Z x d W 9 0 O z p b J n F 1 b 3 Q 7 U 2 V j d G l v b j E v V l d M I E 1 h c 3 R l c i A y M D A 5 L V Y y M D E z L 0 R h d G E w L n t I Z W F k Z X I s M H 0 m c X V v d D s s J n F 1 b 3 Q 7 U 2 V j d G l v b j E v V l d M I E 1 h c 3 R l c i A y M D A 5 L V Y y M D E z L 0 d l w 6 R u Z G V y d G V y I F R 5 c C 5 7 T W 9 k d W w g S U Q s M X 0 m c X V v d D s s J n F 1 b 3 Q 7 U 2 V j d G l v b j E v V l d M I E 1 h c 3 R l c i A y M D A 5 L V Y y M D E z L 0 R h d G E w L n t Q b 2 9 s L D J 9 J n F 1 b 3 Q 7 L C Z x d W 9 0 O 1 N l Y 3 R p b 2 4 x L 1 Z X T C B N Y X N 0 Z X I g M j A w O S 1 W M j A x M y 9 E Y X R h M C 5 7 U H L D v G Y u T n I u L D N 9 J n F 1 b 3 Q 7 L C Z x d W 9 0 O 1 N l Y 3 R p b 2 4 x L 1 Z X T C B N Y X N 0 Z X I g M j A w O S 1 W M j A x M y 9 E Y X R h M C 5 7 T m F t Z S w 0 f S Z x d W 9 0 O y w m c X V v d D t T Z W N 0 a W 9 u M S 9 W V 0 w g T W F z d G V y I D I w M D k t V j I w M T M v R 2 X D p G 5 k Z X J 0 Z X I g V H l w L n t D c m V k a X R z L D V 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W V 0 w l M j B C Y W N o Z W x v c i U y M D I w M T M 8 L 0 l 0 Z W 1 Q Y X R o P j w v S X R l b U x v Y 2 F 0 a W 9 u P j x T d G F i b G V F b n R y a W V z P j x F b n R y e S B U e X B l P S J B Z G R l Z F R v R G F 0 Y U 1 v Z G V s I i B W Y W x 1 Z T 0 i b D A i L z 4 8 R W 5 0 c n k g V H l w Z T 0 i Q n V m Z m V y T m V 4 d F J l Z n J l c 2 g i I F Z h b H V l P S J s M S I v P j x F b n R y e S B U e X B l P S J G a W x s Q 2 9 1 b n Q i I F Z h b H V l P S J s M T A 1 I i 8 + P E V u d H J 5 I F R 5 c G U 9 I k Z p b G x F b m F i b G V k I i B W Y W x 1 Z T 0 i b D A i L z 4 8 R W 5 0 c n k g V H l w Z T 0 i R m l s b E V y c m 9 y Q 2 9 k Z S I g V m F s d W U 9 I n N V b m t u b 3 d u I i 8 + P E V u d H J 5 I F R 5 c G U 9 I k Z p b G x F c n J v c k N v d W 5 0 I i B W Y W x 1 Z T 0 i b D A i L z 4 8 R W 5 0 c n k g V H l w Z T 0 i R m l s b E x h c 3 R V c G R h d G V k I i B W Y W x 1 Z T 0 i Z D I w M j I t M D g t M T B U M T I 6 N D E 6 M D k u M D M y M j k x O V o i L z 4 8 R W 5 0 c n k g V H l w Z T 0 i R m l s b E N v b H V t b l R 5 c G V z I i B W Y W x 1 Z T 0 i c 0 J n T U d C Z 1 l E I i 8 + P E V u d H J 5 I F R 5 c G U 9 I k Z p b G x D b 2 x 1 b W 5 O Y W 1 l c y I g V m F s d W U 9 I n N b J n F 1 b 3 Q 7 S G V h Z G V y J n F 1 b 3 Q 7 L C Z x d W 9 0 O 0 1 v Z H V s I E l E J n F 1 b 3 Q 7 L C Z x d W 9 0 O 1 B v b 2 w m c X V v d D s s J n F 1 b 3 Q 7 U H L D v G Y u T n I u J n F 1 b 3 Q 7 L C Z x d W 9 0 O 0 5 h b W U m c X V v d D s s J n F 1 b 3 Q 7 Q 3 J l Z G l 0 c y Z x d W 9 0 O 1 0 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Y T Y 1 N T h j Y T Q t M T Q w M i 0 0 O G Z l L W J m M T Q t M z Z i M z A 2 M T Y 1 Y T h i I i 8 + P E V u d H J 5 I F R 5 c G U 9 I l J l b G F 0 a W 9 u c 2 h p c E l u Z m 9 D b 2 5 0 Y W l u Z X I i I F Z h b H V l P S J z e y Z x d W 9 0 O 2 N v b H V t b k N v d W 5 0 J n F 1 b 3 Q 7 O j Y s J n F 1 b 3 Q 7 a 2 V 5 Q 2 9 s d W 1 u T m F t Z X M m c X V v d D s 6 W 1 0 s J n F 1 b 3 Q 7 c X V l c n l S Z W x h d G l v b n N o a X B z J n F 1 b 3 Q 7 O l t d L C Z x d W 9 0 O 2 N v b H V t b k l k Z W 5 0 a X R p Z X M m c X V v d D s 6 W y Z x d W 9 0 O 1 N l Y 3 R p b 2 4 x L 1 Z X T C B C Y W N o Z W x v c i A y M D E z L 0 R h d G E w L n t I Z W F k Z X I s M H 0 m c X V v d D s s J n F 1 b 3 Q 7 U 2 V j d G l v b j E v V l d M I E J h Y 2 h l b G 9 y I D I w M T M v R 2 X D p G 5 k Z X J 0 Z X I g V H l w L n t N b 2 R 1 b C B J R C w x f S Z x d W 9 0 O y w m c X V v d D t T Z W N 0 a W 9 u M S 9 W V 0 w g Q m F j a G V s b 3 I g M j A x M y 9 E Y X R h M C 5 7 U G 9 v b C w y f S Z x d W 9 0 O y w m c X V v d D t T Z W N 0 a W 9 u M S 9 W V 0 w g Q m F j a G V s b 3 I g M j A x M y 9 E Y X R h M C 5 7 U H L D v G Y u T n I u L D N 9 J n F 1 b 3 Q 7 L C Z x d W 9 0 O 1 N l Y 3 R p b 2 4 x L 1 Z X T C B C Y W N o Z W x v c i A y M D E z L 0 R h d G E w L n t O Y W 1 l L D R 9 J n F 1 b 3 Q 7 L C Z x d W 9 0 O 1 N l Y 3 R p b 2 4 x L 1 Z X T C B C Y W N o Z W x v c i A y M D E z L 0 d l w 6 R u Z G V y d G V y I F R 5 c C 5 7 Q 3 J l Z G l 0 c y w 1 f S Z x d W 9 0 O 1 0 s J n F 1 b 3 Q 7 Q 2 9 s d W 1 u Q 2 9 1 b n Q m c X V v d D s 6 N i w m c X V v d D t L Z X l D b 2 x 1 b W 5 O Y W 1 l c y Z x d W 9 0 O z p b X S w m c X V v d D t D b 2 x 1 b W 5 J Z G V u d G l 0 a W V z J n F 1 b 3 Q 7 O l s m c X V v d D t T Z W N 0 a W 9 u M S 9 W V 0 w g Q m F j a G V s b 3 I g M j A x M y 9 E Y X R h M C 5 7 S G V h Z G V y L D B 9 J n F 1 b 3 Q 7 L C Z x d W 9 0 O 1 N l Y 3 R p b 2 4 x L 1 Z X T C B C Y W N o Z W x v c i A y M D E z L 0 d l w 6 R u Z G V y d G V y I F R 5 c C 5 7 T W 9 k d W w g S U Q s M X 0 m c X V v d D s s J n F 1 b 3 Q 7 U 2 V j d G l v b j E v V l d M I E J h Y 2 h l b G 9 y I D I w M T M v R G F 0 Y T A u e 1 B v b 2 w s M n 0 m c X V v d D s s J n F 1 b 3 Q 7 U 2 V j d G l v b j E v V l d M I E J h Y 2 h l b G 9 y I D I w M T M v R G F 0 Y T A u e 1 B y w 7 x m L k 5 y L i w z f S Z x d W 9 0 O y w m c X V v d D t T Z W N 0 a W 9 u M S 9 W V 0 w g Q m F j a G V s b 3 I g M j A x M y 9 E Y X R h M C 5 7 T m F t Z S w 0 f S Z x d W 9 0 O y w m c X V v d D t T Z W N 0 a W 9 u M S 9 W V 0 w g Q m F j a G V s b 3 I g M j A x M y 9 H Z c O k b m R l c n R l c i B U e X A u e 0 N y Z W R p d H M s N X 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w v U 3 R h Y m x l R W 5 0 c m l l c z 4 8 L 0 l 0 Z W 0 + P E l 0 Z W 0 + P E l 0 Z W 1 M b 2 N h d G l v b j 4 8 S X R l b V R 5 c G U + R m 9 y b X V s Y T w v S X R l b V R 5 c G U + P E l 0 Z W 1 Q Y X R o P l N l Y 3 R p b 2 4 x L 1 N O R S U y M E 1 h c 3 R l c i U y M D I w M T Y 8 L 0 l 0 Z W 1 Q Y X R o P j w v S X R l b U x v Y 2 F 0 a W 9 u P j x T d G F i b G V F b n R y a W V z P j x F b n R y e S B U e X B l P S J B Z G R l Z F R v R G F 0 Y U 1 v Z G V s I i B W Y W x 1 Z T 0 i b D A i L z 4 8 R W 5 0 c n k g V H l w Z T 0 i Q n V m Z m V y T m V 4 d F J l Z n J l c 2 g i I F Z h b H V l P S J s M S I v P j x F b n R y e S B U e X B l P S J G a W x s Q 2 9 1 b n Q i I F Z h b H V l P S J s M j M i L z 4 8 R W 5 0 c n k g V H l w Z T 0 i R m l s b E V u Y W J s Z W Q i I F Z h b H V l P S J s M C I v P j x F b n R y e S B U e X B l P S J G a W x s R X J y b 3 J D b 2 R l I i B W Y W x 1 Z T 0 i c 1 V u a 2 5 v d 2 4 i L z 4 8 R W 5 0 c n k g V H l w Z T 0 i R m l s b E V y c m 9 y Q 2 9 1 b n Q i I F Z h b H V l P S J s M C I v P j x F b n R y e S B U e X B l P S J G a W x s T G F z d F V w Z G F 0 Z W Q i I F Z h b H V l P S J k M j A y M i 0 w O C 0 x M F Q x M j o 0 M T o w O C 4 5 M T Y 0 M z E z W i I v P j x F b n R y e S B U e X B l P S J G a W x s Q 2 9 s d W 1 u V H l w Z X M i I F Z h b H V l P S J z Q m d N R 0 J n W U Q i L z 4 8 R W 5 0 c n k g V H l w Z T 0 i R m l s b E N v b H V t b k 5 h b W V z I i B W Y W x 1 Z T 0 i c 1 s m c X V v d D t I Z W F k Z X I m c X V v d D s s J n F 1 b 3 Q 7 T W 9 k d W w g S U Q m c X V v d D s s J n F 1 b 3 Q 7 U G 9 v b C Z x d W 9 0 O y w m c X V v d D t Q c s O 8 Z i 5 O c i 4 m c X V v d D s s J n F 1 b 3 Q 7 T m F t Z S Z x d W 9 0 O y w m c X V v d D t D c m V k a X R z 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3 M G I 3 Y z k x N i 1 h O D d l L T Q z Z T Y t O D E 1 M S 0 3 O G Z i N G J m Y W F j M G M i L z 4 8 R W 5 0 c n k g V H l w Z T 0 i U m V s Y X R p b 2 5 z a G l w S W 5 m b 0 N v b n R h a W 5 l c i I g V m F s d W U 9 I n N 7 J n F 1 b 3 Q 7 Y 2 9 s d W 1 u Q 2 9 1 b n Q m c X V v d D s 6 N i w m c X V v d D t r Z X l D b 2 x 1 b W 5 O Y W 1 l c y Z x d W 9 0 O z p b X S w m c X V v d D t x d W V y e V J l b G F 0 a W 9 u c 2 h p c H M m c X V v d D s 6 W 1 0 s J n F 1 b 3 Q 7 Y 2 9 s d W 1 u S W R l b n R p d G l l c y Z x d W 9 0 O z p b J n F 1 b 3 Q 7 U 2 V j d G l v b j E v U 0 5 F I E 1 h c 3 R l c i A y M D E 2 L 0 R h d G E w L n t I Z W F k Z X I s M H 0 m c X V v d D s s J n F 1 b 3 Q 7 U 2 V j d G l v b j E v U 0 5 F I E 1 h c 3 R l c i A y M D E 2 L 0 d l w 6 R u Z G V y d G V y I F R 5 c C 5 7 T W 9 k d W w g S U Q s M X 0 m c X V v d D s s J n F 1 b 3 Q 7 U 2 V j d G l v b j E v U 0 5 F I E 1 h c 3 R l c i A y M D E 2 L 0 R h d G E w L n t Q b 2 9 s L D J 9 J n F 1 b 3 Q 7 L C Z x d W 9 0 O 1 N l Y 3 R p b 2 4 x L 1 N O R S B N Y X N 0 Z X I g M j A x N i 9 E Y X R h M C 5 7 U H L D v G Y u T n I u L D N 9 J n F 1 b 3 Q 7 L C Z x d W 9 0 O 1 N l Y 3 R p b 2 4 x L 1 N O R S B N Y X N 0 Z X I g M j A x N i 9 E Y X R h M C 5 7 T m F t Z S w 0 f S Z x d W 9 0 O y w m c X V v d D t T Z W N 0 a W 9 u M S 9 T T k U g T W F z d G V y I D I w M T Y v R 2 X D p G 5 k Z X J 0 Z X I g V H l w L n t D c m V k a X R z L D V 9 J n F 1 b 3 Q 7 X S w m c X V v d D t D b 2 x 1 b W 5 D b 3 V u d C Z x d W 9 0 O z o 2 L C Z x d W 9 0 O 0 t l e U N v b H V t b k 5 h b W V z J n F 1 b 3 Q 7 O l t d L C Z x d W 9 0 O 0 N v b H V t b k l k Z W 5 0 a X R p Z X M m c X V v d D s 6 W y Z x d W 9 0 O 1 N l Y 3 R p b 2 4 x L 1 N O R S B N Y X N 0 Z X I g M j A x N i 9 E Y X R h M C 5 7 S G V h Z G V y L D B 9 J n F 1 b 3 Q 7 L C Z x d W 9 0 O 1 N l Y 3 R p b 2 4 x L 1 N O R S B N Y X N 0 Z X I g M j A x N i 9 H Z c O k b m R l c n R l c i B U e X A u e 0 1 v Z H V s I E l E L D F 9 J n F 1 b 3 Q 7 L C Z x d W 9 0 O 1 N l Y 3 R p b 2 4 x L 1 N O R S B N Y X N 0 Z X I g M j A x N i 9 E Y X R h M C 5 7 U G 9 v b C w y f S Z x d W 9 0 O y w m c X V v d D t T Z W N 0 a W 9 u M S 9 T T k U g T W F z d G V y I D I w M T Y v R G F 0 Y T A u e 1 B y w 7 x m L k 5 y L i w z f S Z x d W 9 0 O y w m c X V v d D t T Z W N 0 a W 9 u M S 9 T T k U g T W F z d G V y I D I w M T Y v R G F 0 Y T A u e 0 5 h b W U s N H 0 m c X V v d D s s J n F 1 b 3 Q 7 U 2 V j d G l v b j E v U 0 5 F I E 1 h c 3 R l c i A y M D E 2 L 0 d l w 6 R u Z G V y d G V y I F R 5 c C 5 7 Q 3 J l Z G l 0 c y w 1 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T X V V J T I w T W F z d G V y J T I w M j A x M z w v S X R l b V B h d G g + P C 9 J d G V t T G 9 j Y X R p b 2 4 + P F N 0 Y W J s Z U V u d H J p Z X M + P E V u d H J 5 I F R 5 c G U 9 I k F k Z G V k V G 9 E Y X R h T W 9 k Z W w i I F Z h b H V l P S J s M C I v P j x F b n R y e S B U e X B l P S J C d W Z m Z X J O Z X h 0 U m V m c m V z a C I g V m F s d W U 9 I m w x I i 8 + P E V u d H J 5 I F R 5 c G U 9 I k Z p b G x D b 3 V u d C I g V m F s d W U 9 I m w 5 N S I v P j x F b n R y e S B U e X B l P S J G a W x s R W 5 h Y m x l Z C I g V m F s d W U 9 I m w w I i 8 + P E V u d H J 5 I F R 5 c G U 9 I k Z p b G x F c n J v c k N v Z G U i I F Z h b H V l P S J z V W 5 r b m 9 3 b i I v P j x F b n R y e S B U e X B l P S J G a W x s R X J y b 3 J D b 3 V u d C I g V m F s d W U 9 I m w w I i 8 + P E V u d H J 5 I F R 5 c G U 9 I k Z p b G x M Y X N 0 V X B k Y X R l Z C I g V m F s d W U 9 I m Q y M D I y L T A 4 L T E w V D E y O j Q x O j A 4 L j g z M T g x M z B a I i 8 + P E V u d H J 5 I F R 5 c G U 9 I k Z p b G x D b 2 x 1 b W 5 U e X B l c y I g V m F s d W U 9 I n N C Z 0 1 H Q m d Z R C I v P j x F b n R y e S B U e X B l P S J G a W x s Q 2 9 s d W 1 u T m F t Z X M i I F Z h b H V l P S J z W y Z x d W 9 0 O 0 h l Y W R l c i Z x d W 9 0 O y w m c X V v d D t N b 2 R 1 b C B J R C Z x d W 9 0 O y w m c X V v d D t Q b 2 9 s J n F 1 b 3 Q 7 L C Z x d W 9 0 O 1 B y w 7 x m L k 5 y L i Z x d W 9 0 O y w m c X V v d D t O Y W 1 l J n F 1 b 3 Q 7 L C Z x d W 9 0 O 0 N y Z W R p d H M 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Z l M W I x O T A 5 L W U 5 Y z c t N G Q 3 N C 1 h Z D d i L T A 0 N W V m O D k 0 N 2 N j O S I v P j x F b n R y e S B U e X B l P S J S Z W x h d G l v b n N o a X B J b m Z v Q 2 9 u d G F p b m V y I i B W Y W x 1 Z T 0 i c 3 s m c X V v d D t j b 2 x 1 b W 5 D b 3 V u d C Z x d W 9 0 O z o 2 L C Z x d W 9 0 O 2 t l e U N v b H V t b k 5 h b W V z J n F 1 b 3 Q 7 O l t d L C Z x d W 9 0 O 3 F 1 Z X J 5 U m V s Y X R p b 2 5 z a G l w c y Z x d W 9 0 O z p b X S w m c X V v d D t j b 2 x 1 b W 5 J Z G V u d G l 0 a W V z J n F 1 b 3 Q 7 O l s m c X V v d D t T Z W N 0 a W 9 u M S 9 N d V U g T W F z d G V y I D I w M T M v R G F 0 Y T A u e 0 h l Y W R l c i w w f S Z x d W 9 0 O y w m c X V v d D t T Z W N 0 a W 9 u M S 9 N d V U g T W F z d G V y I D I w M T M v R 2 X D p G 5 k Z X J 0 Z X I g V H l w L n t N b 2 R 1 b C B J R C w x f S Z x d W 9 0 O y w m c X V v d D t T Z W N 0 a W 9 u M S 9 N d V U g T W F z d G V y I D I w M T M v R G F 0 Y T A u e 1 B v b 2 w s M n 0 m c X V v d D s s J n F 1 b 3 Q 7 U 2 V j d G l v b j E v T X V V I E 1 h c 3 R l c i A y M D E z L 0 R h d G E w L n t Q c s O 8 Z i 5 O c i 4 s M 3 0 m c X V v d D s s J n F 1 b 3 Q 7 U 2 V j d G l v b j E v T X V V I E 1 h c 3 R l c i A y M D E z L 0 R h d G E w L n t O Y W 1 l L D R 9 J n F 1 b 3 Q 7 L C Z x d W 9 0 O 1 N l Y 3 R p b 2 4 x L 0 1 1 V S B N Y X N 0 Z X I g M j A x M y 9 H Z c O k b m R l c n R l c i B U e X A u e 0 N y Z W R p d H M s N X 0 m c X V v d D t d L C Z x d W 9 0 O 0 N v b H V t b k N v d W 5 0 J n F 1 b 3 Q 7 O j Y s J n F 1 b 3 Q 7 S 2 V 5 Q 2 9 s d W 1 u T m F t Z X M m c X V v d D s 6 W 1 0 s J n F 1 b 3 Q 7 Q 2 9 s d W 1 u S W R l b n R p d G l l c y Z x d W 9 0 O z p b J n F 1 b 3 Q 7 U 2 V j d G l v b j E v T X V V I E 1 h c 3 R l c i A y M D E z L 0 R h d G E w L n t I Z W F k Z X I s M H 0 m c X V v d D s s J n F 1 b 3 Q 7 U 2 V j d G l v b j E v T X V V I E 1 h c 3 R l c i A y M D E z L 0 d l w 6 R u Z G V y d G V y I F R 5 c C 5 7 T W 9 k d W w g S U Q s M X 0 m c X V v d D s s J n F 1 b 3 Q 7 U 2 V j d G l v b j E v T X V V I E 1 h c 3 R l c i A y M D E z L 0 R h d G E w L n t Q b 2 9 s L D J 9 J n F 1 b 3 Q 7 L C Z x d W 9 0 O 1 N l Y 3 R p b 2 4 x L 0 1 1 V S B N Y X N 0 Z X I g M j A x M y 9 E Y X R h M C 5 7 U H L D v G Y u T n I u L D N 9 J n F 1 b 3 Q 7 L C Z x d W 9 0 O 1 N l Y 3 R p b 2 4 x L 0 1 1 V S B N Y X N 0 Z X I g M j A x M y 9 E Y X R h M C 5 7 T m F t Z S w 0 f S Z x d W 9 0 O y w m c X V v d D t T Z W N 0 a W 9 u M S 9 N d V U g T W F z d G V y I D I w M T M v R 2 X D p G 5 k Z X J 0 Z X I g V H l w L n t D c m V k a X R z L D V 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N Z W R N Y W 4 l M j B X a V d p J T I w T W F z d G V y J T I w M j A x N D w v S X R l b V B h d G g + P C 9 J d G V t T G 9 j Y X R p b 2 4 + P F N 0 Y W J s Z U V u d H J p Z X M + P E V u d H J 5 I F R 5 c G U 9 I k F k Z G V k V G 9 E Y X R h T W 9 k Z W w i I F Z h b H V l P S J s M C I v P j x F b n R y e S B U e X B l P S J C d W Z m Z X J O Z X h 0 U m V m c m V z a C I g V m F s d W U 9 I m w x I i 8 + P E V u d H J 5 I F R 5 c G U 9 I k Z p b G x D b 3 V u d C I g V m F s d W U 9 I m w 1 M S I v P j x F b n R y e S B U e X B l P S J G a W x s R W 5 h Y m x l Z C I g V m F s d W U 9 I m w w I i 8 + P E V u d H J 5 I F R 5 c G U 9 I k Z p b G x F c n J v c k N v Z G U i I F Z h b H V l P S J z V W 5 r b m 9 3 b i I v P j x F b n R y e S B U e X B l P S J G a W x s R X J y b 3 J D b 3 V u d C I g V m F s d W U 9 I m w w I i 8 + P E V u d H J 5 I F R 5 c G U 9 I k Z p b G x M Y X N 0 V X B k Y X R l Z C I g V m F s d W U 9 I m Q y M D I y L T A 4 L T E w V D E y O j Q x O j A 4 L j c 0 N z E 5 M D N a I i 8 + P E V u d H J 5 I F R 5 c G U 9 I k Z p b G x D b 2 x 1 b W 5 U e X B l c y I g V m F s d W U 9 I n N C Z 0 1 H Q m d Z R C I v P j x F b n R y e S B U e X B l P S J G a W x s Q 2 9 s d W 1 u T m F t Z X M i I F Z h b H V l P S J z W y Z x d W 9 0 O 0 h l Y W R l c i Z x d W 9 0 O y w m c X V v d D t N b 2 R 1 b C B J R C Z x d W 9 0 O y w m c X V v d D t Q b 2 9 s J n F 1 b 3 Q 7 L C Z x d W 9 0 O 1 B y w 7 x m L k 5 y L i Z x d W 9 0 O y w m c X V v d D t O Y W 1 l J n F 1 b 3 Q 7 L C Z x d W 9 0 O 0 N y Z W R p d H M 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N l M T c x M T U 2 L W V l M D U t N G M 5 Z C 0 4 M G N l L T J i O D g 0 N T J i M m N j Y i I v P j x F b n R y e S B U e X B l P S J S Z W x h d G l v b n N o a X B J b m Z v Q 2 9 u d G F p b m V y I i B W Y W x 1 Z T 0 i c 3 s m c X V v d D t j b 2 x 1 b W 5 D b 3 V u d C Z x d W 9 0 O z o 2 L C Z x d W 9 0 O 2 t l e U N v b H V t b k 5 h b W V z J n F 1 b 3 Q 7 O l t d L C Z x d W 9 0 O 3 F 1 Z X J 5 U m V s Y X R p b 2 5 z a G l w c y Z x d W 9 0 O z p b X S w m c X V v d D t j b 2 x 1 b W 5 J Z G V u d G l 0 a W V z J n F 1 b 3 Q 7 O l s m c X V v d D t T Z W N 0 a W 9 u M S 9 N Z W R N Y W 4 g V 2 l X a S B N Y X N 0 Z X I g M j A x N C 9 E Y X R h M C 5 7 S G V h Z G V y L D B 9 J n F 1 b 3 Q 7 L C Z x d W 9 0 O 1 N l Y 3 R p b 2 4 x L 0 1 l Z E 1 h b i B X a V d p I E 1 h c 3 R l c i A y M D E 0 L 0 d l w 6 R u Z G V y d G V y I F R 5 c C 5 7 T W 9 k d W w g S U Q s M X 0 m c X V v d D s s J n F 1 b 3 Q 7 U 2 V j d G l v b j E v T W V k T W F u I F d p V 2 k g T W F z d G V y I D I w M T Q v R G F 0 Y T A u e 1 B v b 2 w s M n 0 m c X V v d D s s J n F 1 b 3 Q 7 U 2 V j d G l v b j E v T W V k T W F u I F d p V 2 k g T W F z d G V y I D I w M T Q v R G F 0 Y T A u e 1 B y w 7 x m L k 5 y L i w z f S Z x d W 9 0 O y w m c X V v d D t T Z W N 0 a W 9 u M S 9 N Z W R N Y W 4 g V 2 l X a S B N Y X N 0 Z X I g M j A x N C 9 E Y X R h M C 5 7 T m F t Z S w 0 f S Z x d W 9 0 O y w m c X V v d D t T Z W N 0 a W 9 u M S 9 N Z W R N Y W 4 g V 2 l X a S B N Y X N 0 Z X I g M j A x N C 9 H Z c O k b m R l c n R l c i B U e X A u e 0 N y Z W R p d H M s N X 0 m c X V v d D t d L C Z x d W 9 0 O 0 N v b H V t b k N v d W 5 0 J n F 1 b 3 Q 7 O j Y s J n F 1 b 3 Q 7 S 2 V 5 Q 2 9 s d W 1 u T m F t Z X M m c X V v d D s 6 W 1 0 s J n F 1 b 3 Q 7 Q 2 9 s d W 1 u S W R l b n R p d G l l c y Z x d W 9 0 O z p b J n F 1 b 3 Q 7 U 2 V j d G l v b j E v T W V k T W F u I F d p V 2 k g T W F z d G V y I D I w M T Q v R G F 0 Y T A u e 0 h l Y W R l c i w w f S Z x d W 9 0 O y w m c X V v d D t T Z W N 0 a W 9 u M S 9 N Z W R N Y W 4 g V 2 l X a S B N Y X N 0 Z X I g M j A x N C 9 H Z c O k b m R l c n R l c i B U e X A u e 0 1 v Z H V s I E l E L D F 9 J n F 1 b 3 Q 7 L C Z x d W 9 0 O 1 N l Y 3 R p b 2 4 x L 0 1 l Z E 1 h b i B X a V d p I E 1 h c 3 R l c i A y M D E 0 L 0 R h d G E w L n t Q b 2 9 s L D J 9 J n F 1 b 3 Q 7 L C Z x d W 9 0 O 1 N l Y 3 R p b 2 4 x L 0 1 l Z E 1 h b i B X a V d p I E 1 h c 3 R l c i A y M D E 0 L 0 R h d G E w L n t Q c s O 8 Z i 5 O c i 4 s M 3 0 m c X V v d D s s J n F 1 b 3 Q 7 U 2 V j d G l v b j E v T W V k T W F u I F d p V 2 k g T W F z d G V y I D I w M T Q v R G F 0 Y T A u e 0 5 h b W U s N H 0 m c X V v d D s s J n F 1 b 3 Q 7 U 2 V j d G l v b j E v T W V k T W F u I F d p V 2 k g T W F z d G V y I D I w M T Q v R 2 X D p G 5 k Z X J 0 Z X I g V H l w L n t D c m V k a X R z L D V 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N Z W R N Y W 4 l M j B N Z W R H V y U y M E 1 h c 3 R l c i U y M D I w M T Q 8 L 0 l 0 Z W 1 Q Y X R o P j w v S X R l b U x v Y 2 F 0 a W 9 u P j x T d G F i b G V F b n R y a W V z P j x F b n R y e S B U e X B l P S J B Z G R l Z F R v R G F 0 Y U 1 v Z G V s I i B W Y W x 1 Z T 0 i b D A i L z 4 8 R W 5 0 c n k g V H l w Z T 0 i Q n V m Z m V y T m V 4 d F J l Z n J l c 2 g i I F Z h b H V l P S J s M S I v P j x F b n R y e S B U e X B l P S J G a W x s Q 2 9 1 b n Q i I F Z h b H V l P S J s N D g i L z 4 8 R W 5 0 c n k g V H l w Z T 0 i R m l s b E V u Y W J s Z W Q i I F Z h b H V l P S J s M C I v P j x F b n R y e S B U e X B l P S J G a W x s R X J y b 3 J D b 2 R l I i B W Y W x 1 Z T 0 i c 1 V u a 2 5 v d 2 4 i L z 4 8 R W 5 0 c n k g V H l w Z T 0 i R m l s b E V y c m 9 y Q 2 9 1 b n Q i I F Z h b H V l P S J s M C I v P j x F b n R y e S B U e X B l P S J G a W x s T G F z d F V w Z G F 0 Z W Q i I F Z h b H V l P S J k M j A y M i 0 w O C 0 x M F Q x M j o 0 M T o w O C 4 2 N j I 1 N z A 1 W i I v P j x F b n R y e S B U e X B l P S J G a W x s Q 2 9 s d W 1 u V H l w Z X M i I F Z h b H V l P S J z Q m d N R 0 J n W U Q i L z 4 8 R W 5 0 c n k g V H l w Z T 0 i R m l s b E N v b H V t b k 5 h b W V z I i B W Y W x 1 Z T 0 i c 1 s m c X V v d D t I Z W F k Z X I m c X V v d D s s J n F 1 b 3 Q 7 T W 9 k d W w g S U Q m c X V v d D s s J n F 1 b 3 Q 7 U G 9 v b C Z x d W 9 0 O y w m c X V v d D t Q c s O 8 Z i 5 O c i 4 m c X V v d D s s J n F 1 b 3 Q 7 T m F t Z S Z x d W 9 0 O y w m c X V v d D t D c m V k a X R z 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5 Y z Q 0 Y j V h M C 0 y N z Z j L T Q y Y T A t O W U 4 Y i 1 l O D Y 2 Z D F j Y T B k Z D Y i L z 4 8 R W 5 0 c n k g V H l w Z T 0 i U m V s Y X R p b 2 5 z a G l w S W 5 m b 0 N v b n R h a W 5 l c i I g V m F s d W U 9 I n N 7 J n F 1 b 3 Q 7 Y 2 9 s d W 1 u Q 2 9 1 b n Q m c X V v d D s 6 N i w m c X V v d D t r Z X l D b 2 x 1 b W 5 O Y W 1 l c y Z x d W 9 0 O z p b X S w m c X V v d D t x d W V y e V J l b G F 0 a W 9 u c 2 h p c H M m c X V v d D s 6 W 1 0 s J n F 1 b 3 Q 7 Y 2 9 s d W 1 u S W R l b n R p d G l l c y Z x d W 9 0 O z p b J n F 1 b 3 Q 7 U 2 V j d G l v b j E v T W V k T W F u I E 1 l Z E d X I E 1 h c 3 R l c i A y M D E 0 L 0 R h d G E w L n t I Z W F k Z X I s M H 0 m c X V v d D s s J n F 1 b 3 Q 7 U 2 V j d G l v b j E v T W V k T W F u I E 1 l Z E d X I E 1 h c 3 R l c i A y M D E 0 L 0 d l w 6 R u Z G V y d G V y I F R 5 c C 5 7 T W 9 k d W w g S U Q s M X 0 m c X V v d D s s J n F 1 b 3 Q 7 U 2 V j d G l v b j E v T W V k T W F u I E 1 l Z E d X I E 1 h c 3 R l c i A y M D E 0 L 0 R h d G E w L n t Q b 2 9 s L D J 9 J n F 1 b 3 Q 7 L C Z x d W 9 0 O 1 N l Y 3 R p b 2 4 x L 0 1 l Z E 1 h b i B N Z W R H V y B N Y X N 0 Z X I g M j A x N C 9 E Y X R h M C 5 7 U H L D v G Y u T n I u L D N 9 J n F 1 b 3 Q 7 L C Z x d W 9 0 O 1 N l Y 3 R p b 2 4 x L 0 1 l Z E 1 h b i B N Z W R H V y B N Y X N 0 Z X I g M j A x N C 9 E Y X R h M C 5 7 T m F t Z S w 0 f S Z x d W 9 0 O y w m c X V v d D t T Z W N 0 a W 9 u M S 9 N Z W R N Y W 4 g T W V k R 1 c g T W F z d G V y I D I w M T Q v R 2 X D p G 5 k Z X J 0 Z X I g V H l w L n t D c m V k a X R z L D V 9 J n F 1 b 3 Q 7 X S w m c X V v d D t D b 2 x 1 b W 5 D b 3 V u d C Z x d W 9 0 O z o 2 L C Z x d W 9 0 O 0 t l e U N v b H V t b k 5 h b W V z J n F 1 b 3 Q 7 O l t d L C Z x d W 9 0 O 0 N v b H V t b k l k Z W 5 0 a X R p Z X M m c X V v d D s 6 W y Z x d W 9 0 O 1 N l Y 3 R p b 2 4 x L 0 1 l Z E 1 h b i B N Z W R H V y B N Y X N 0 Z X I g M j A x N C 9 E Y X R h M C 5 7 S G V h Z G V y L D B 9 J n F 1 b 3 Q 7 L C Z x d W 9 0 O 1 N l Y 3 R p b 2 4 x L 0 1 l Z E 1 h b i B N Z W R H V y B N Y X N 0 Z X I g M j A x N C 9 H Z c O k b m R l c n R l c i B U e X A u e 0 1 v Z H V s I E l E L D F 9 J n F 1 b 3 Q 7 L C Z x d W 9 0 O 1 N l Y 3 R p b 2 4 x L 0 1 l Z E 1 h b i B N Z W R H V y B N Y X N 0 Z X I g M j A x N C 9 E Y X R h M C 5 7 U G 9 v b C w y f S Z x d W 9 0 O y w m c X V v d D t T Z W N 0 a W 9 u M S 9 N Z W R N Y W 4 g T W V k R 1 c g T W F z d G V y I D I w M T Q v R G F 0 Y T A u e 1 B y w 7 x m L k 5 y L i w z f S Z x d W 9 0 O y w m c X V v d D t T Z W N 0 a W 9 u M S 9 N Z W R N Y W 4 g T W V k R 1 c g T W F z d G V y I D I w M T Q v R G F 0 Y T A u e 0 5 h b W U s N H 0 m c X V v d D s s J n F 1 b 3 Q 7 U 2 V j d G l v b j E v T W V k T W F u I E 1 l Z E d X I E 1 h c 3 R l c i A y M D E 0 L 0 d l w 6 R u Z G V y d G V y I F R 5 c C 5 7 Q 3 J l Z G l 0 c y w 1 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T E E l M j B X a V d p J T I w Q k s l M j B N Y X N 0 Z X I l M j A y M D E 0 P C 9 J d G V t U G F 0 a D 4 8 L 0 l 0 Z W 1 M b 2 N h d G l v b j 4 8 U 3 R h Y m x l R W 5 0 c m l l c z 4 8 R W 5 0 c n k g V H l w Z T 0 i Q W R k Z W R U b 0 R h d G F N b 2 R l b C I g V m F s d W U 9 I m w w I i 8 + P E V u d H J 5 I F R 5 c G U 9 I k J 1 Z m Z l c k 5 l e H R S Z W Z y Z X N o I i B W Y W x 1 Z T 0 i b D E i L z 4 8 R W 5 0 c n k g V H l w Z T 0 i R m l s b E N v d W 5 0 I i B W Y W x 1 Z T 0 i b D E 5 I i 8 + P E V u d H J 5 I F R 5 c G U 9 I k Z p b G x F b m F i b G V k I i B W Y W x 1 Z T 0 i b D A i L z 4 8 R W 5 0 c n k g V H l w Z T 0 i R m l s b E V y c m 9 y Q 2 9 k Z S I g V m F s d W U 9 I n N V b m t u b 3 d u I i 8 + P E V u d H J 5 I F R 5 c G U 9 I k Z p b G x F c n J v c k N v d W 5 0 I i B W Y W x 1 Z T 0 i b D A i L z 4 8 R W 5 0 c n k g V H l w Z T 0 i R m l s b E x h c 3 R V c G R h d G V k I i B W Y W x 1 Z T 0 i Z D I w M j I t M D g t M T B U M T I 6 N D E 6 M D g u N T Y y M z M 0 N 1 o i L z 4 8 R W 5 0 c n k g V H l w Z T 0 i R m l s b E N v b H V t b l R 5 c G V z I i B W Y W x 1 Z T 0 i c 0 J n T U d C Z 1 l E I i 8 + P E V u d H J 5 I F R 5 c G U 9 I k Z p b G x D b 2 x 1 b W 5 O Y W 1 l c y I g V m F s d W U 9 I n N b J n F 1 b 3 Q 7 S G V h Z G V y J n F 1 b 3 Q 7 L C Z x d W 9 0 O 0 1 v Z H V s I E l E J n F 1 b 3 Q 7 L C Z x d W 9 0 O 1 B v b 2 w m c X V v d D s s J n F 1 b 3 Q 7 U H L D v G Y u T n I u J n F 1 b 3 Q 7 L C Z x d W 9 0 O 0 5 h b W U m c X V v d D s s J n F 1 b 3 Q 7 Q 3 J l Z G l 0 c y Z x d W 9 0 O 1 0 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Y T M y M 2 U 1 Y z E t O T g 3 Z C 0 0 N D g x L T g 0 O T A t M W J m M z h k Y 2 Y 3 N T E 4 I i 8 + P E V u d H J 5 I F R 5 c G U 9 I l J l b G F 0 a W 9 u c 2 h p c E l u Z m 9 D b 2 5 0 Y W l u Z X I i I F Z h b H V l P S J z e y Z x d W 9 0 O 2 N v b H V t b k N v d W 5 0 J n F 1 b 3 Q 7 O j Y s J n F 1 b 3 Q 7 a 2 V 5 Q 2 9 s d W 1 u T m F t Z X M m c X V v d D s 6 W 1 0 s J n F 1 b 3 Q 7 c X V l c n l S Z W x h d G l v b n N o a X B z J n F 1 b 3 Q 7 O l t d L C Z x d W 9 0 O 2 N v b H V t b k l k Z W 5 0 a X R p Z X M m c X V v d D s 6 W y Z x d W 9 0 O 1 N l Y 3 R p b 2 4 x L 0 x B I F d p V 2 k g Q k s g T W F z d G V y I D I w M T Q v R 2 X D p G 5 k Z X J 0 Z X I g V H l w L n t I Z W F k Z X I s M H 0 m c X V v d D s s J n F 1 b 3 Q 7 U 2 V j d G l v b j E v T E E g V 2 l X a S B C S y B N Y X N 0 Z X I g M j A x N C 9 H Z c O k b m R l c n R l c i B U e X A u e 0 1 v Z H V s I E l E L D F 9 J n F 1 b 3 Q 7 L C Z x d W 9 0 O 1 N l Y 3 R p b 2 4 x L 0 x B I F d p V 2 k g Q k s g T W F z d G V y I D I w M T Q v R G F 0 Y T A u e 1 B v b 2 w s M n 0 m c X V v d D s s J n F 1 b 3 Q 7 U 2 V j d G l v b j E v T E E g V 2 l X a S B C S y B N Y X N 0 Z X I g M j A x N C 9 E Y X R h M C 5 7 U H L D v G Y u T n I u L D N 9 J n F 1 b 3 Q 7 L C Z x d W 9 0 O 1 N l Y 3 R p b 2 4 x L 0 x B I F d p V 2 k g Q k s g T W F z d G V y I D I w M T Q v R G F 0 Y T A u e 0 5 h b W U s N H 0 m c X V v d D s s J n F 1 b 3 Q 7 U 2 V j d G l v b j E v T E E g V 2 l X a S B C S y B N Y X N 0 Z X I g M j A x N C 9 H Z c O k b m R l c n R l c i B U e X A u e 0 N y Z W R p d H M s N X 0 m c X V v d D t d L C Z x d W 9 0 O 0 N v b H V t b k N v d W 5 0 J n F 1 b 3 Q 7 O j Y s J n F 1 b 3 Q 7 S 2 V 5 Q 2 9 s d W 1 u T m F t Z X M m c X V v d D s 6 W 1 0 s J n F 1 b 3 Q 7 Q 2 9 s d W 1 u S W R l b n R p d G l l c y Z x d W 9 0 O z p b J n F 1 b 3 Q 7 U 2 V j d G l v b j E v T E E g V 2 l X a S B C S y B N Y X N 0 Z X I g M j A x N C 9 H Z c O k b m R l c n R l c i B U e X A u e 0 h l Y W R l c i w w f S Z x d W 9 0 O y w m c X V v d D t T Z W N 0 a W 9 u M S 9 M Q S B X a V d p I E J L I E 1 h c 3 R l c i A y M D E 0 L 0 d l w 6 R u Z G V y d G V y I F R 5 c C 5 7 T W 9 k d W w g S U Q s M X 0 m c X V v d D s s J n F 1 b 3 Q 7 U 2 V j d G l v b j E v T E E g V 2 l X a S B C S y B N Y X N 0 Z X I g M j A x N C 9 E Y X R h M C 5 7 U G 9 v b C w y f S Z x d W 9 0 O y w m c X V v d D t T Z W N 0 a W 9 u M S 9 M Q S B X a V d p I E J L I E 1 h c 3 R l c i A y M D E 0 L 0 R h d G E w L n t Q c s O 8 Z i 5 O c i 4 s M 3 0 m c X V v d D s s J n F 1 b 3 Q 7 U 2 V j d G l v b j E v T E E g V 2 l X a S B C S y B N Y X N 0 Z X I g M j A x N C 9 E Y X R h M C 5 7 T m F t Z S w 0 f S Z x d W 9 0 O y w m c X V v d D t T Z W N 0 a W 9 u M S 9 M Q S B X a V d p I E J L I E 1 h c 3 R l c i A y M D E 0 L 0 d l w 6 R u Z G V y d G V y I F R 5 c C 5 7 Q 3 J l Z G l 0 c y w 1 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T E E l M j B X a V d p J T I w Q k s l M j B C Y W N o Z W x v c i U y M D I w M T E t V j I w M T M 8 L 0 l 0 Z W 1 Q Y X R o P j w v S X R l b U x v Y 2 F 0 a W 9 u P j x T d G F i b G V F b n R y a W V z P j x F b n R y e S B U e X B l P S J B Z G R l Z F R v R G F 0 Y U 1 v Z G V s I i B W Y W x 1 Z T 0 i b D A i L z 4 8 R W 5 0 c n k g V H l w Z T 0 i Q n V m Z m V y T m V 4 d F J l Z n J l c 2 g i I F Z h b H V l P S J s M S I v P j x F b n R y e S B U e X B l P S J G a W x s Q 2 9 1 b n Q i I F Z h b H V l P S J s M T Y i L z 4 8 R W 5 0 c n k g V H l w Z T 0 i R m l s b E V u Y W J s Z W Q i I F Z h b H V l P S J s M C I v P j x F b n R y e S B U e X B l P S J G a W x s R X J y b 3 J D b 2 R l I i B W Y W x 1 Z T 0 i c 1 V u a 2 5 v d 2 4 i L z 4 8 R W 5 0 c n k g V H l w Z T 0 i R m l s b E V y c m 9 y Q 2 9 1 b n Q i I F Z h b H V l P S J s M C I v P j x F b n R y e S B U e X B l P S J G a W x s T G F z d F V w Z G F 0 Z W Q i I F Z h b H V l P S J k M j A y M i 0 w O C 0 x M F Q x M j o 0 M T o w O C 4 0 N j Q 1 O D c x W i I v P j x F b n R y e S B U e X B l P S J G a W x s Q 2 9 s d W 1 u V H l w Z X M i I F Z h b H V l P S J z Q m d N R 0 J n W U Q i L z 4 8 R W 5 0 c n k g V H l w Z T 0 i R m l s b E N v b H V t b k 5 h b W V z I i B W Y W x 1 Z T 0 i c 1 s m c X V v d D t I Z W F k Z X I m c X V v d D s s J n F 1 b 3 Q 7 T W 9 k d W w g S U Q m c X V v d D s s J n F 1 b 3 Q 7 U G 9 v b C Z x d W 9 0 O y w m c X V v d D t Q c s O 8 Z i 5 O c i 4 m c X V v d D s s J n F 1 b 3 Q 7 T m F t Z S Z x d W 9 0 O y w m c X V v d D t D c m V k a X R z 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w M T A 0 M T k 5 N i 0 y O W F j L T Q w Y 2 M t O D U 3 M y 0 5 M z B m Z W V i N z J l N D I i L z 4 8 R W 5 0 c n k g V H l w Z T 0 i U m V s Y X R p b 2 5 z a G l w S W 5 m b 0 N v b n R h a W 5 l c i I g V m F s d W U 9 I n N 7 J n F 1 b 3 Q 7 Y 2 9 s d W 1 u Q 2 9 1 b n Q m c X V v d D s 6 N i w m c X V v d D t r Z X l D b 2 x 1 b W 5 O Y W 1 l c y Z x d W 9 0 O z p b X S w m c X V v d D t x d W V y e V J l b G F 0 a W 9 u c 2 h p c H M m c X V v d D s 6 W 1 0 s J n F 1 b 3 Q 7 Y 2 9 s d W 1 u S W R l b n R p d G l l c y Z x d W 9 0 O z p b J n F 1 b 3 Q 7 U 2 V j d G l v b j E v T E E g V 2 l X a S B C S y B C Y W N o Z W x v c i A y M D E x L V Y y M D E z L 0 R h d G E w L n t I Z W F k Z X I s M H 0 m c X V v d D s s J n F 1 b 3 Q 7 U 2 V j d G l v b j E v T E E g V 2 l X a S B C S y B C Y W N o Z W x v c i A y M D E x L V Y y M D E z L 0 d l w 6 R u Z G V y d G V y I F R 5 c C 5 7 T W 9 k d W w g S U Q s M X 0 m c X V v d D s s J n F 1 b 3 Q 7 U 2 V j d G l v b j E v T E E g V 2 l X a S B C S y B C Y W N o Z W x v c i A y M D E x L V Y y M D E z L 0 R h d G E w L n t Q b 2 9 s L D J 9 J n F 1 b 3 Q 7 L C Z x d W 9 0 O 1 N l Y 3 R p b 2 4 x L 0 x B I F d p V 2 k g Q k s g Q m F j a G V s b 3 I g M j A x M S 1 W M j A x M y 9 E Y X R h M C 5 7 U H L D v G Y u T n I u L D N 9 J n F 1 b 3 Q 7 L C Z x d W 9 0 O 1 N l Y 3 R p b 2 4 x L 0 x B I F d p V 2 k g Q k s g Q m F j a G V s b 3 I g M j A x M S 1 W M j A x M y 9 E Y X R h M C 5 7 T m F t Z S w 0 f S Z x d W 9 0 O y w m c X V v d D t T Z W N 0 a W 9 u M S 9 M Q S B X a V d p I E J L I E J h Y 2 h l b G 9 y I D I w M T E t V j I w M T M v R 2 X D p G 5 k Z X J 0 Z X I g V H l w L n t D c m V k a X R z L D V 9 J n F 1 b 3 Q 7 X S w m c X V v d D t D b 2 x 1 b W 5 D b 3 V u d C Z x d W 9 0 O z o 2 L C Z x d W 9 0 O 0 t l e U N v b H V t b k 5 h b W V z J n F 1 b 3 Q 7 O l t d L C Z x d W 9 0 O 0 N v b H V t b k l k Z W 5 0 a X R p Z X M m c X V v d D s 6 W y Z x d W 9 0 O 1 N l Y 3 R p b 2 4 x L 0 x B I F d p V 2 k g Q k s g Q m F j a G V s b 3 I g M j A x M S 1 W M j A x M y 9 E Y X R h M C 5 7 S G V h Z G V y L D B 9 J n F 1 b 3 Q 7 L C Z x d W 9 0 O 1 N l Y 3 R p b 2 4 x L 0 x B I F d p V 2 k g Q k s g Q m F j a G V s b 3 I g M j A x M S 1 W M j A x M y 9 H Z c O k b m R l c n R l c i B U e X A u e 0 1 v Z H V s I E l E L D F 9 J n F 1 b 3 Q 7 L C Z x d W 9 0 O 1 N l Y 3 R p b 2 4 x L 0 x B I F d p V 2 k g Q k s g Q m F j a G V s b 3 I g M j A x M S 1 W M j A x M y 9 E Y X R h M C 5 7 U G 9 v b C w y f S Z x d W 9 0 O y w m c X V v d D t T Z W N 0 a W 9 u M S 9 M Q S B X a V d p I E J L I E J h Y 2 h l b G 9 y I D I w M T E t V j I w M T M v R G F 0 Y T A u e 1 B y w 7 x m L k 5 y L i w z f S Z x d W 9 0 O y w m c X V v d D t T Z W N 0 a W 9 u M S 9 M Q S B X a V d p I E J L I E J h Y 2 h l b G 9 y I D I w M T E t V j I w M T M v R G F 0 Y T A u e 0 5 h b W U s N H 0 m c X V v d D s s J n F 1 b 3 Q 7 U 2 V j d G l v b j E v T E E g V 2 l X a S B C S y B C Y W N o Z W x v c i A y M D E x L V Y y M D E z L 0 d l w 6 R u Z G V y d G V y I F R 5 c C 5 7 Q 3 J l Z G l 0 c y w 1 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T E E l M j B J b m Z v J T I w R 3 l H Z S U y M E 1 h c 3 R l c i U y M D I w M T Q 8 L 0 l 0 Z W 1 Q Y X R o P j w v S X R l b U x v Y 2 F 0 a W 9 u P j x T d G F i b G V F b n R y a W V z P j x F b n R y e S B U e X B l P S J B Z G R l Z F R v R G F 0 Y U 1 v Z G V s I i B W Y W x 1 Z T 0 i b D A i L z 4 8 R W 5 0 c n k g V H l w Z T 0 i Q n V m Z m V y T m V 4 d F J l Z n J l c 2 g i I F Z h b H V l P S J s M S I v P j x F b n R y e S B U e X B l P S J G a W x s Q 2 9 1 b n Q i I F Z h b H V l P S J s M z A i L z 4 8 R W 5 0 c n k g V H l w Z T 0 i R m l s b E V u Y W J s Z W Q i I F Z h b H V l P S J s M C I v P j x F b n R y e S B U e X B l P S J G a W x s R X J y b 3 J D b 2 R l I i B W Y W x 1 Z T 0 i c 1 V u a 2 5 v d 2 4 i L z 4 8 R W 5 0 c n k g V H l w Z T 0 i R m l s b E V y c m 9 y Q 2 9 1 b n Q i I F Z h b H V l P S J s M C I v P j x F b n R y e S B U e X B l P S J G a W x s T G F z d F V w Z G F 0 Z W Q i I F Z h b H V l P S J k M j A y M i 0 w O C 0 x M F Q x M j o 0 M T o w O C 4 z N D Y y M z Y 3 W i I v P j x F b n R y e S B U e X B l P S J G a W x s Q 2 9 s d W 1 u V H l w Z X M i I F Z h b H V l P S J z Q m d N R 0 J n W U Q i L z 4 8 R W 5 0 c n k g V H l w Z T 0 i R m l s b E N v b H V t b k 5 h b W V z I i B W Y W x 1 Z T 0 i c 1 s m c X V v d D t I Z W F k Z X I m c X V v d D s s J n F 1 b 3 Q 7 T W 9 k d W w g S U Q m c X V v d D s s J n F 1 b 3 Q 7 U G 9 v b C Z x d W 9 0 O y w m c X V v d D t Q c s O 8 Z i 5 O c i 4 m c X V v d D s s J n F 1 b 3 Q 7 T m F t Z S Z x d W 9 0 O y w m c X V v d D t D c m V k a X R z 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4 N W N j M 2 V k N y 1 h Y T A 1 L T R k Z D E t Y W M w Y y 0 5 Z W J m O W E y Z W N l N j Q i L z 4 8 R W 5 0 c n k g V H l w Z T 0 i U m V s Y X R p b 2 5 z a G l w S W 5 m b 0 N v b n R h a W 5 l c i I g V m F s d W U 9 I n N 7 J n F 1 b 3 Q 7 Y 2 9 s d W 1 u Q 2 9 1 b n Q m c X V v d D s 6 N i w m c X V v d D t r Z X l D b 2 x 1 b W 5 O Y W 1 l c y Z x d W 9 0 O z p b X S w m c X V v d D t x d W V y e V J l b G F 0 a W 9 u c 2 h p c H M m c X V v d D s 6 W 1 0 s J n F 1 b 3 Q 7 Y 2 9 s d W 1 u S W R l b n R p d G l l c y Z x d W 9 0 O z p b J n F 1 b 3 Q 7 U 2 V j d G l v b j E v T E E g S W 5 m b y B H e U d l I E 1 h c 3 R l c i A y M D E 0 L 0 R h d G E w L n t I Z W F k Z X I s M H 0 m c X V v d D s s J n F 1 b 3 Q 7 U 2 V j d G l v b j E v T E E g S W 5 m b y B H e U d l I E 1 h c 3 R l c i A y M D E 0 L 0 d l w 6 R u Z G V y d G V y I F R 5 c C 5 7 T W 9 k d W w g S U Q s M X 0 m c X V v d D s s J n F 1 b 3 Q 7 U 2 V j d G l v b j E v T E E g S W 5 m b y B H e U d l I E 1 h c 3 R l c i A y M D E 0 L 0 R h d G E w L n t Q b 2 9 s L D J 9 J n F 1 b 3 Q 7 L C Z x d W 9 0 O 1 N l Y 3 R p b 2 4 x L 0 x B I E l u Z m 8 g R 3 l H Z S B N Y X N 0 Z X I g M j A x N C 9 E Y X R h M C 5 7 U H L D v G Y u T n I u L D N 9 J n F 1 b 3 Q 7 L C Z x d W 9 0 O 1 N l Y 3 R p b 2 4 x L 0 x B I E l u Z m 8 g R 3 l H Z S B N Y X N 0 Z X I g M j A x N C 9 E Y X R h M C 5 7 T m F t Z S w 0 f S Z x d W 9 0 O y w m c X V v d D t T Z W N 0 a W 9 u M S 9 M Q S B J b m Z v I E d 5 R 2 U g T W F z d G V y I D I w M T Q v R 2 X D p G 5 k Z X J 0 Z X I g V H l w L n t D c m V k a X R z L D V 9 J n F 1 b 3 Q 7 X S w m c X V v d D t D b 2 x 1 b W 5 D b 3 V u d C Z x d W 9 0 O z o 2 L C Z x d W 9 0 O 0 t l e U N v b H V t b k 5 h b W V z J n F 1 b 3 Q 7 O l t d L C Z x d W 9 0 O 0 N v b H V t b k l k Z W 5 0 a X R p Z X M m c X V v d D s 6 W y Z x d W 9 0 O 1 N l Y 3 R p b 2 4 x L 0 x B I E l u Z m 8 g R 3 l H Z S B N Y X N 0 Z X I g M j A x N C 9 E Y X R h M C 5 7 S G V h Z G V y L D B 9 J n F 1 b 3 Q 7 L C Z x d W 9 0 O 1 N l Y 3 R p b 2 4 x L 0 x B I E l u Z m 8 g R 3 l H Z S B N Y X N 0 Z X I g M j A x N C 9 H Z c O k b m R l c n R l c i B U e X A u e 0 1 v Z H V s I E l E L D F 9 J n F 1 b 3 Q 7 L C Z x d W 9 0 O 1 N l Y 3 R p b 2 4 x L 0 x B I E l u Z m 8 g R 3 l H Z S B N Y X N 0 Z X I g M j A x N C 9 E Y X R h M C 5 7 U G 9 v b C w y f S Z x d W 9 0 O y w m c X V v d D t T Z W N 0 a W 9 u M S 9 M Q S B J b m Z v I E d 5 R 2 U g T W F z d G V y I D I w M T Q v R G F 0 Y T A u e 1 B y w 7 x m L k 5 y L i w z f S Z x d W 9 0 O y w m c X V v d D t T Z W N 0 a W 9 u M S 9 M Q S B J b m Z v I E d 5 R 2 U g T W F z d G V y I D I w M T Q v R G F 0 Y T A u e 0 5 h b W U s N H 0 m c X V v d D s s J n F 1 b 3 Q 7 U 2 V j d G l v b j E v T E E g S W 5 m b y B H e U d l I E 1 h c 3 R l c i A y M D E 0 L 0 d l w 6 R u Z G V y d G V y I F R 5 c C 5 7 Q 3 J l Z G l 0 c y w 1 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T E E l M j B n Y k Y l M k Z r Y k Y l M j B C S y U y M E 1 h c 3 R l c i U y M D I w M T Q 8 L 0 l 0 Z W 1 Q Y X R o P j w v S X R l b U x v Y 2 F 0 a W 9 u P j x T d G F i b G V F b n R y a W V z P j x F b n R y e S B U e X B l P S J B Z G R l Z F R v R G F 0 Y U 1 v Z G V s I i B W Y W x 1 Z T 0 i b D A i L z 4 8 R W 5 0 c n k g V H l w Z T 0 i Q n V m Z m V y T m V 4 d F J l Z n J l c 2 g i I F Z h b H V l P S J s M S I v P j x F b n R y e S B U e X B l P S J G a W x s Q 2 9 1 b n Q i I F Z h b H V l P S J s N z g i L z 4 8 R W 5 0 c n k g V H l w Z T 0 i R m l s b E V u Y W J s Z W Q i I F Z h b H V l P S J s M C I v P j x F b n R y e S B U e X B l P S J G a W x s R X J y b 3 J D b 2 R l I i B W Y W x 1 Z T 0 i c 1 V u a 2 5 v d 2 4 i L z 4 8 R W 5 0 c n k g V H l w Z T 0 i R m l s b E V y c m 9 y Q 2 9 1 b n Q i I F Z h b H V l P S J s M C I v P j x F b n R y e S B U e X B l P S J G a W x s T G F z d F V w Z G F 0 Z W Q i I F Z h b H V l P S J k M j A y M i 0 w O C 0 x M F Q x M j o 0 M T o w O C 4 x N z Y 5 O D k 4 W i I v P j x F b n R y e S B U e X B l P S J G a W x s Q 2 9 s d W 1 u V H l w Z X M i I F Z h b H V l P S J z Q m d N R 0 J n W U Q i L z 4 8 R W 5 0 c n k g V H l w Z T 0 i R m l s b E N v b H V t b k 5 h b W V z I i B W Y W x 1 Z T 0 i c 1 s m c X V v d D t I Z W F k Z X I m c X V v d D s s J n F 1 b 3 Q 7 T W 9 k d W w g S U Q m c X V v d D s s J n F 1 b 3 Q 7 U G 9 v b C Z x d W 9 0 O y w m c X V v d D t Q c s O 8 Z i 5 O c i 4 m c X V v d D s s J n F 1 b 3 Q 7 T m F t Z S Z x d W 9 0 O y w m c X V v d D t D c m V k a X R z 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w Y m N h O T E x Y i 0 w O D g x L T R h O D k t Y W M 5 Z i 0 w N j Q 3 O T B k N D F i Z j M i L z 4 8 R W 5 0 c n k g V H l w Z T 0 i U m V s Y X R p b 2 5 z a G l w S W 5 m b 0 N v b n R h a W 5 l c i I g V m F s d W U 9 I n N 7 J n F 1 b 3 Q 7 Y 2 9 s d W 1 u Q 2 9 1 b n Q m c X V v d D s 6 N i w m c X V v d D t r Z X l D b 2 x 1 b W 5 O Y W 1 l c y Z x d W 9 0 O z p b X S w m c X V v d D t x d W V y e V J l b G F 0 a W 9 u c 2 h p c H M m c X V v d D s 6 W 1 0 s J n F 1 b 3 Q 7 Y 2 9 s d W 1 u S W R l b n R p d G l l c y Z x d W 9 0 O z p b J n F 1 b 3 Q 7 U 2 V j d G l v b j E v T E E g Z 2 J G X F w v a 2 J G I E J L I E 1 h c 3 R l c i A y M D E 0 L 0 R h d G E w L n t I Z W F k Z X I s M H 0 m c X V v d D s s J n F 1 b 3 Q 7 U 2 V j d G l v b j E v T E E g Z 2 J G X F w v a 2 J G I E J L I E 1 h c 3 R l c i A y M D E 0 L 0 d l w 6 R u Z G V y d G V y I F R 5 c C 5 7 T W 9 k d W w g S U Q s M X 0 m c X V v d D s s J n F 1 b 3 Q 7 U 2 V j d G l v b j E v T E E g Z 2 J G X F w v a 2 J G I E J L I E 1 h c 3 R l c i A y M D E 0 L 0 R h d G E w L n t Q b 2 9 s L D J 9 J n F 1 b 3 Q 7 L C Z x d W 9 0 O 1 N l Y 3 R p b 2 4 x L 0 x B I G d i R l x c L 2 t i R i B C S y B N Y X N 0 Z X I g M j A x N C 9 E Y X R h M C 5 7 U H L D v G Y u T n I u L D N 9 J n F 1 b 3 Q 7 L C Z x d W 9 0 O 1 N l Y 3 R p b 2 4 x L 0 x B I G d i R l x c L 2 t i R i B C S y B N Y X N 0 Z X I g M j A x N C 9 E Y X R h M C 5 7 T m F t Z S w 0 f S Z x d W 9 0 O y w m c X V v d D t T Z W N 0 a W 9 u M S 9 M Q S B n Y k Z c X C 9 r Y k Y g Q k s g T W F z d G V y I D I w M T Q v R 2 X D p G 5 k Z X J 0 Z X I g V H l w L n t D c m V k a X R z L D V 9 J n F 1 b 3 Q 7 X S w m c X V v d D t D b 2 x 1 b W 5 D b 3 V u d C Z x d W 9 0 O z o 2 L C Z x d W 9 0 O 0 t l e U N v b H V t b k 5 h b W V z J n F 1 b 3 Q 7 O l t d L C Z x d W 9 0 O 0 N v b H V t b k l k Z W 5 0 a X R p Z X M m c X V v d D s 6 W y Z x d W 9 0 O 1 N l Y 3 R p b 2 4 x L 0 x B I G d i R l x c L 2 t i R i B C S y B N Y X N 0 Z X I g M j A x N C 9 E Y X R h M C 5 7 S G V h Z G V y L D B 9 J n F 1 b 3 Q 7 L C Z x d W 9 0 O 1 N l Y 3 R p b 2 4 x L 0 x B I G d i R l x c L 2 t i R i B C S y B N Y X N 0 Z X I g M j A x N C 9 H Z c O k b m R l c n R l c i B U e X A u e 0 1 v Z H V s I E l E L D F 9 J n F 1 b 3 Q 7 L C Z x d W 9 0 O 1 N l Y 3 R p b 2 4 x L 0 x B I G d i R l x c L 2 t i R i B C S y B N Y X N 0 Z X I g M j A x N C 9 E Y X R h M C 5 7 U G 9 v b C w y f S Z x d W 9 0 O y w m c X V v d D t T Z W N 0 a W 9 u M S 9 M Q S B n Y k Z c X C 9 r Y k Y g Q k s g T W F z d G V y I D I w M T Q v R G F 0 Y T A u e 1 B y w 7 x m L k 5 y L i w z f S Z x d W 9 0 O y w m c X V v d D t T Z W N 0 a W 9 u M S 9 M Q S B n Y k Z c X C 9 r Y k Y g Q k s g T W F z d G V y I D I w M T Q v R G F 0 Y T A u e 0 5 h b W U s N H 0 m c X V v d D s s J n F 1 b 3 Q 7 U 2 V j d G l v b j E v T E E g Z 2 J G X F w v a 2 J G I E J L I E 1 h c 3 R l c i A y M D E 0 L 0 d l w 6 R u Z G V y d G V y I F R 5 c C 5 7 Q 3 J l Z G l 0 c y w 1 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T E E l M j B n Y k Y l M k Z r Y k Y l M j B C S y U y M E J h Y 2 h l b G 9 y J T I w M j A x M S 1 W M j A x M z w v S X R l b V B h d G g + P C 9 J d G V t T G 9 j Y X R p b 2 4 + P F N 0 Y W J s Z U V u d H J p Z X M + P E V u d H J 5 I F R 5 c G U 9 I k F k Z G V k V G 9 E Y X R h T W 9 k Z W w i I F Z h b H V l P S J s M C I v P j x F b n R y e S B U e X B l P S J C d W Z m Z X J O Z X h 0 U m V m c m V z a C I g V m F s d W U 9 I m w x I i 8 + P E V u d H J 5 I F R 5 c G U 9 I k Z p b G x D b 3 V u d C I g V m F s d W U 9 I m w 2 M y I v P j x F b n R y e S B U e X B l P S J G a W x s R W 5 h Y m x l Z C I g V m F s d W U 9 I m w w I i 8 + P E V u d H J 5 I F R 5 c G U 9 I k Z p b G x F c n J v c k N v Z G U i I F Z h b H V l P S J z V W 5 r b m 9 3 b i I v P j x F b n R y e S B U e X B l P S J G a W x s R X J y b 3 J D b 3 V u d C I g V m F s d W U 9 I m w w I i 8 + P E V u d H J 5 I F R 5 c G U 9 I k Z p b G x M Y X N 0 V X B k Y X R l Z C I g V m F s d W U 9 I m Q y M D I z L T E w L T A 5 V D I z O j E 1 O j U 1 L j A 1 M j k w N D h a I i 8 + P E V u d H J 5 I F R 5 c G U 9 I k Z p b G x D b 2 x 1 b W 5 U e X B l c y I g V m F s d W U 9 I n N C Z 0 1 H Q m d Z R C I v P j x F b n R y e S B U e X B l P S J G a W x s Q 2 9 s d W 1 u T m F t Z X M i I F Z h b H V l P S J z W y Z x d W 9 0 O 0 h l Y W R l c i Z x d W 9 0 O y w m c X V v d D t N b 2 R 1 b C B J R C Z x d W 9 0 O y w m c X V v d D t Q b 2 9 s J n F 1 b 3 Q 7 L C Z x d W 9 0 O 1 B y w 7 x m L k 5 y L i Z x d W 9 0 O y w m c X V v d D t O Y W 1 l J n F 1 b 3 Q 7 L C Z x d W 9 0 O 0 N y Z W R p d H M 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2 I y Y 2 N m Y j k x L T A 0 N 2 Y t N D k y M y 1 i Z G R i L W U 1 O G R h M z R k Y W Z h N y I v P j x F b n R y e S B U e X B l P S J S Z W x h d G l v b n N o a X B J b m Z v Q 2 9 u d G F p b m V y I i B W Y W x 1 Z T 0 i c 3 s m c X V v d D t j b 2 x 1 b W 5 D b 3 V u d C Z x d W 9 0 O z o 2 L C Z x d W 9 0 O 2 t l e U N v b H V t b k 5 h b W V z J n F 1 b 3 Q 7 O l t d L C Z x d W 9 0 O 3 F 1 Z X J 5 U m V s Y X R p b 2 5 z a G l w c y Z x d W 9 0 O z p b X S w m c X V v d D t j b 2 x 1 b W 5 J Z G V u d G l 0 a W V z J n F 1 b 3 Q 7 O l s m c X V v d D t T Z W N 0 a W 9 u M S 9 M Q S B n Y k Z c X C 9 r Y k Y g Q k s g Q m F j a G V s b 3 I g M j A x M S 1 W M j A x M y 9 E Y X R h M C 5 7 S G V h Z G V y L D B 9 J n F 1 b 3 Q 7 L C Z x d W 9 0 O 1 N l Y 3 R p b 2 4 x L 0 x B I G d i R l x c L 2 t i R i B C S y B C Y W N o Z W x v c i A y M D E x L V Y y M D E z L 0 d l w 6 R u Z G V y d G V y I F R 5 c C 5 7 T W 9 k d W w g S U Q s M X 0 m c X V v d D s s J n F 1 b 3 Q 7 U 2 V j d G l v b j E v T E E g Z 2 J G X F w v a 2 J G I E J L I E J h Y 2 h l b G 9 y I D I w M T E t V j I w M T M v R G F 0 Y T A u e 1 B v b 2 w s M n 0 m c X V v d D s s J n F 1 b 3 Q 7 U 2 V j d G l v b j E v T E E g Z 2 J G X F w v a 2 J G I E J L I E J h Y 2 h l b G 9 y I D I w M T E t V j I w M T M v R G F 0 Y T A u e 1 B y w 7 x m L k 5 y L i w z f S Z x d W 9 0 O y w m c X V v d D t T Z W N 0 a W 9 u M S 9 M Q S B n Y k Z c X C 9 r Y k Y g Q k s g Q m F j a G V s b 3 I g M j A x M S 1 W M j A x M y 9 E Y X R h M C 5 7 T m F t Z S w 0 f S Z x d W 9 0 O y w m c X V v d D t T Z W N 0 a W 9 u M S 9 M Q S B n Y k Z c X C 9 r Y k Y g Q k s g Q m F j a G V s b 3 I g M j A x M S 1 W M j A x M y 9 H Z c O k b m R l c n R l c i B U e X A u e 0 N y Z W R p d H M s N X 0 m c X V v d D t d L C Z x d W 9 0 O 0 N v b H V t b k N v d W 5 0 J n F 1 b 3 Q 7 O j Y s J n F 1 b 3 Q 7 S 2 V 5 Q 2 9 s d W 1 u T m F t Z X M m c X V v d D s 6 W 1 0 s J n F 1 b 3 Q 7 Q 2 9 s d W 1 u S W R l b n R p d G l l c y Z x d W 9 0 O z p b J n F 1 b 3 Q 7 U 2 V j d G l v b j E v T E E g Z 2 J G X F w v a 2 J G I E J L I E J h Y 2 h l b G 9 y I D I w M T E t V j I w M T M v R G F 0 Y T A u e 0 h l Y W R l c i w w f S Z x d W 9 0 O y w m c X V v d D t T Z W N 0 a W 9 u M S 9 M Q S B n Y k Z c X C 9 r Y k Y g Q k s g Q m F j a G V s b 3 I g M j A x M S 1 W M j A x M y 9 H Z c O k b m R l c n R l c i B U e X A u e 0 1 v Z H V s I E l E L D F 9 J n F 1 b 3 Q 7 L C Z x d W 9 0 O 1 N l Y 3 R p b 2 4 x L 0 x B I G d i R l x c L 2 t i R i B C S y B C Y W N o Z W x v c i A y M D E x L V Y y M D E z L 0 R h d G E w L n t Q b 2 9 s L D J 9 J n F 1 b 3 Q 7 L C Z x d W 9 0 O 1 N l Y 3 R p b 2 4 x L 0 x B I G d i R l x c L 2 t i R i B C S y B C Y W N o Z W x v c i A y M D E x L V Y y M D E z L 0 R h d G E w L n t Q c s O 8 Z i 5 O c i 4 s M 3 0 m c X V v d D s s J n F 1 b 3 Q 7 U 2 V j d G l v b j E v T E E g Z 2 J G X F w v a 2 J G I E J L I E J h Y 2 h l b G 9 y I D I w M T E t V j I w M T M v R G F 0 Y T A u e 0 5 h b W U s N H 0 m c X V v d D s s J n F 1 b 3 Q 7 U 2 V j d G l v b j E v T E E g Z 2 J G X F w v a 2 J G I E J L I E J h Y 2 h l b G 9 y I D I w M T E t V j I w M T M v R 2 X D p G 5 k Z X J 0 Z X I g V H l w L n t D c m V k a X R z L D V 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H T 0 V N S U s l M j B N Y X N 0 Z X I l M j A y M D E 2 P C 9 J d G V t U G F 0 a D 4 8 L 0 l 0 Z W 1 M b 2 N h d G l v b j 4 8 U 3 R h Y m x l R W 5 0 c m l l c z 4 8 R W 5 0 c n k g V H l w Z T 0 i Q W R k Z W R U b 0 R h d G F N b 2 R l b C I g V m F s d W U 9 I m w w I i 8 + P E V u d H J 5 I F R 5 c G U 9 I k J 1 Z m Z l c k 5 l e H R S Z W Z y Z X N o I i B W Y W x 1 Z T 0 i b D E i L z 4 8 R W 5 0 c n k g V H l w Z T 0 i R m l s b E N v d W 5 0 I i B W Y W x 1 Z T 0 i b D U 1 I i 8 + P E V u d H J 5 I F R 5 c G U 9 I k Z p b G x F b m F i b G V k I i B W Y W x 1 Z T 0 i b D A i L z 4 8 R W 5 0 c n k g V H l w Z T 0 i R m l s b E V y c m 9 y Q 2 9 k Z S I g V m F s d W U 9 I n N V b m t u b 3 d u I i 8 + P E V u d H J 5 I F R 5 c G U 9 I k Z p b G x F c n J v c k N v d W 5 0 I i B W Y W x 1 Z T 0 i b D A i L z 4 8 R W 5 0 c n k g V H l w Z T 0 i R m l s b E x h c 3 R V c G R h d G V k I i B W Y W x 1 Z T 0 i Z D I w M j I t M D g t M T B U M T I 6 N D A 6 N T g u N j U z N z Y 1 N 1 o i L z 4 8 R W 5 0 c n k g V H l w Z T 0 i R m l s b E N v b H V t b l R 5 c G V z I i B W Y W x 1 Z T 0 i c 0 J n T U d C Z 1 l E I i 8 + P E V u d H J 5 I F R 5 c G U 9 I k Z p b G x D b 2 x 1 b W 5 O Y W 1 l c y I g V m F s d W U 9 I n N b J n F 1 b 3 Q 7 S G V h Z G V y J n F 1 b 3 Q 7 L C Z x d W 9 0 O 0 1 v Z H V s I E l E J n F 1 b 3 Q 7 L C Z x d W 9 0 O 1 B v b 2 w m c X V v d D s s J n F 1 b 3 Q 7 U H L D v G Y u T n I u J n F 1 b 3 Q 7 L C Z x d W 9 0 O 0 5 h b W U m c X V v d D s s J n F 1 b 3 Q 7 Q 3 J l Z G l 0 c y Z x d W 9 0 O 1 0 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O D g 3 Y 2 U 5 M m Y t M G E 3 Z i 0 0 Y z F k L W F h Y j I t N D B j O T E w M m Y y M j M 3 I i 8 + P E V u d H J 5 I F R 5 c G U 9 I l J l b G F 0 a W 9 u c 2 h p c E l u Z m 9 D b 2 5 0 Y W l u Z X I i I F Z h b H V l P S J z e y Z x d W 9 0 O 2 N v b H V t b k N v d W 5 0 J n F 1 b 3 Q 7 O j Y s J n F 1 b 3 Q 7 a 2 V 5 Q 2 9 s d W 1 u T m F t Z X M m c X V v d D s 6 W 1 0 s J n F 1 b 3 Q 7 c X V l c n l S Z W x h d G l v b n N o a X B z J n F 1 b 3 Q 7 O l t d L C Z x d W 9 0 O 2 N v b H V t b k l k Z W 5 0 a X R p Z X M m c X V v d D s 6 W y Z x d W 9 0 O 1 N l Y 3 R p b 2 4 x L 0 d P R U 1 J S y B N Y X N 0 Z X I g M j A x N i 9 E Y X R h M C 5 7 S G V h Z G V y L D B 9 J n F 1 b 3 Q 7 L C Z x d W 9 0 O 1 N l Y 3 R p b 2 4 x L 0 d P R U 1 J S y B N Y X N 0 Z X I g M j A x N i 9 H Z c O k b m R l c n R l c i B U e X A u e 0 1 v Z H V s I E l E L D F 9 J n F 1 b 3 Q 7 L C Z x d W 9 0 O 1 N l Y 3 R p b 2 4 x L 0 d P R U 1 J S y B N Y X N 0 Z X I g M j A x N i 9 E Y X R h M C 5 7 U G 9 v b C w y f S Z x d W 9 0 O y w m c X V v d D t T Z W N 0 a W 9 u M S 9 H T 0 V N S U s g T W F z d G V y I D I w M T Y v R G F 0 Y T A u e 1 B y w 7 x m L k 5 y L i w z f S Z x d W 9 0 O y w m c X V v d D t T Z W N 0 a W 9 u M S 9 H T 0 V N S U s g T W F z d G V y I D I w M T Y v R G F 0 Y T A u e 0 5 h b W U s N H 0 m c X V v d D s s J n F 1 b 3 Q 7 U 2 V j d G l v b j E v R 0 9 F T U l L I E 1 h c 3 R l c i A y M D E 2 L 0 d l w 6 R u Z G V y d G V y I F R 5 c C 5 7 Q 3 J l Z G l 0 c y w 1 f S Z x d W 9 0 O 1 0 s J n F 1 b 3 Q 7 Q 2 9 s d W 1 u Q 2 9 1 b n Q m c X V v d D s 6 N i w m c X V v d D t L Z X l D b 2 x 1 b W 5 O Y W 1 l c y Z x d W 9 0 O z p b X S w m c X V v d D t D b 2 x 1 b W 5 J Z G V u d G l 0 a W V z J n F 1 b 3 Q 7 O l s m c X V v d D t T Z W N 0 a W 9 u M S 9 H T 0 V N S U s g T W F z d G V y I D I w M T Y v R G F 0 Y T A u e 0 h l Y W R l c i w w f S Z x d W 9 0 O y w m c X V v d D t T Z W N 0 a W 9 u M S 9 H T 0 V N S U s g T W F z d G V y I D I w M T Y v R 2 X D p G 5 k Z X J 0 Z X I g V H l w L n t N b 2 R 1 b C B J R C w x f S Z x d W 9 0 O y w m c X V v d D t T Z W N 0 a W 9 u M S 9 H T 0 V N S U s g T W F z d G V y I D I w M T Y v R G F 0 Y T A u e 1 B v b 2 w s M n 0 m c X V v d D s s J n F 1 b 3 Q 7 U 2 V j d G l v b j E v R 0 9 F T U l L I E 1 h c 3 R l c i A y M D E 2 L 0 R h d G E w L n t Q c s O 8 Z i 5 O c i 4 s M 3 0 m c X V v d D s s J n F 1 b 3 Q 7 U 2 V j d G l v b j E v R 0 9 F T U l L I E 1 h c 3 R l c i A y M D E 2 L 0 R h d G E w L n t O Y W 1 l L D R 9 J n F 1 b 3 Q 7 L C Z x d W 9 0 O 1 N l Y 3 R p b 2 4 x L 0 d P R U 1 J S y B N Y X N 0 Z X I g M j A x N i 9 H Z c O k b m R l c n R l c i B U e X A u e 0 N y Z W R p d H M s N X 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w v U 3 R h Y m x l R W 5 0 c m l l c z 4 8 L 0 l 0 Z W 0 + P E l 0 Z W 0 + P E l 0 Z W 1 M b 2 N h d G l v b j 4 8 S X R l b V R 5 c G U + R m 9 y b X V s Y T w v S X R l b V R 5 c G U + P E l 0 Z W 1 Q Y X R o P l N l Y 3 R p b 2 4 x L 0 V D T V g l M j B N Y X N 0 Z X I l M j A y M D E 5 P C 9 J d G V t U G F 0 a D 4 8 L 0 l 0 Z W 1 M b 2 N h d G l v b j 4 8 U 3 R h Y m x l R W 5 0 c m l l c z 4 8 R W 5 0 c n k g V H l w Z T 0 i Q W R k Z W R U b 0 R h d G F N b 2 R l b C I g V m F s d W U 9 I m w w I i 8 + P E V u d H J 5 I F R 5 c G U 9 I k J 1 Z m Z l c k 5 l e H R S Z W Z y Z X N o I i B W Y W x 1 Z T 0 i b D E i L z 4 8 R W 5 0 c n k g V H l w Z T 0 i R m l s b E N v d W 5 0 I i B W Y W x 1 Z T 0 i b D M x I i 8 + P E V u d H J 5 I F R 5 c G U 9 I k Z p b G x F b m F i b G V k I i B W Y W x 1 Z T 0 i b D A i L z 4 8 R W 5 0 c n k g V H l w Z T 0 i R m l s b E V y c m 9 y Q 2 9 k Z S I g V m F s d W U 9 I n N V b m t u b 3 d u I i 8 + P E V u d H J 5 I F R 5 c G U 9 I k Z p b G x F c n J v c k N v d W 5 0 I i B W Y W x 1 Z T 0 i b D A i L z 4 8 R W 5 0 c n k g V H l w Z T 0 i R m l s b E x h c 3 R V c G R h d G V k I i B W Y W x 1 Z T 0 i Z D I w M j E t M T E t M D d U M j I 6 M D U 6 M j Y u M j Y 3 N z M 3 O V o i L z 4 8 R W 5 0 c n k g V H l w Z T 0 i R m l s b E N v b H V t b l R 5 c G V z I i B W Y W x 1 Z T 0 i c 0 J n T U d C Z 1 l E I i 8 + P E V u d H J 5 I F R 5 c G U 9 I k Z p b G x D b 2 x 1 b W 5 O Y W 1 l c y I g V m F s d W U 9 I n N b J n F 1 b 3 Q 7 S G V h Z G V y J n F 1 b 3 Q 7 L C Z x d W 9 0 O 0 1 v Z H V s I E l E J n F 1 b 3 Q 7 L C Z x d W 9 0 O 1 B v b 2 w m c X V v d D s s J n F 1 b 3 Q 7 U H L D v G Y u T n I u J n F 1 b 3 Q 7 L C Z x d W 9 0 O 0 5 h b W U m c X V v d D s s J n F 1 b 3 Q 7 Q 3 J l Z G l 0 c y Z x d W 9 0 O 1 0 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Z G M x M D M z M m U t Y T g 5 Y y 0 0 M 2 M 3 L T g y N j U t Y W Z h Y T l h N 2 Q 2 M G F k I i 8 + P E V u d H J 5 I F R 5 c G U 9 I l J l b G F 0 a W 9 u c 2 h p c E l u Z m 9 D b 2 5 0 Y W l u Z X I i I F Z h b H V l P S J z e y Z x d W 9 0 O 2 N v b H V t b k N v d W 5 0 J n F 1 b 3 Q 7 O j Y s J n F 1 b 3 Q 7 a 2 V 5 Q 2 9 s d W 1 u T m F t Z X M m c X V v d D s 6 W 1 0 s J n F 1 b 3 Q 7 c X V l c n l S Z W x h d G l v b n N o a X B z J n F 1 b 3 Q 7 O l t d L C Z x d W 9 0 O 2 N v b H V t b k l k Z W 5 0 a X R p Z X M m c X V v d D s 6 W y Z x d W 9 0 O 1 N l Y 3 R p b 2 4 x L 0 V D T V g g T W F z d G V y I D I w M T k v R G F 0 Y T A u e 0 h l Y W R l c i w w f S Z x d W 9 0 O y w m c X V v d D t T Z W N 0 a W 9 u M S 9 F Q 0 1 Y I E 1 h c 3 R l c i A y M D E 5 L 0 d l w 6 R u Z G V y d G V y I F R 5 c C 5 7 T W 9 k d W w g S U Q s M X 0 m c X V v d D s s J n F 1 b 3 Q 7 U 2 V j d G l v b j E v R U N N W C B N Y X N 0 Z X I g M j A x O S 9 E Y X R h M C 5 7 U G 9 v b C w y f S Z x d W 9 0 O y w m c X V v d D t T Z W N 0 a W 9 u M S 9 F Q 0 1 Y I E 1 h c 3 R l c i A y M D E 5 L 0 R h d G E w L n t Q c s O 8 Z i 5 O c i 4 s M 3 0 m c X V v d D s s J n F 1 b 3 Q 7 U 2 V j d G l v b j E v R U N N W C B N Y X N 0 Z X I g M j A x O S 9 E Y X R h M C 5 7 T m F t Z S w 0 f S Z x d W 9 0 O y w m c X V v d D t T Z W N 0 a W 9 u M S 9 F Q 0 1 Y I E 1 h c 3 R l c i A y M D E 5 L 0 d l w 6 R u Z G V y d G V y I F R 5 c C 5 7 Q 3 J l Z G l 0 c y w 1 f S Z x d W 9 0 O 1 0 s J n F 1 b 3 Q 7 Q 2 9 s d W 1 u Q 2 9 1 b n Q m c X V v d D s 6 N i w m c X V v d D t L Z X l D b 2 x 1 b W 5 O Y W 1 l c y Z x d W 9 0 O z p b X S w m c X V v d D t D b 2 x 1 b W 5 J Z G V u d G l 0 a W V z J n F 1 b 3 Q 7 O l s m c X V v d D t T Z W N 0 a W 9 u M S 9 F Q 0 1 Y I E 1 h c 3 R l c i A y M D E 5 L 0 R h d G E w L n t I Z W F k Z X I s M H 0 m c X V v d D s s J n F 1 b 3 Q 7 U 2 V j d G l v b j E v R U N N W C B N Y X N 0 Z X I g M j A x O S 9 H Z c O k b m R l c n R l c i B U e X A u e 0 1 v Z H V s I E l E L D F 9 J n F 1 b 3 Q 7 L C Z x d W 9 0 O 1 N l Y 3 R p b 2 4 x L 0 V D T V g g T W F z d G V y I D I w M T k v R G F 0 Y T A u e 1 B v b 2 w s M n 0 m c X V v d D s s J n F 1 b 3 Q 7 U 2 V j d G l v b j E v R U N N W C B N Y X N 0 Z X I g M j A x O S 9 E Y X R h M C 5 7 U H L D v G Y u T n I u L D N 9 J n F 1 b 3 Q 7 L C Z x d W 9 0 O 1 N l Y 3 R p b 2 4 x L 0 V D T V g g T W F z d G V y I D I w M T k v R G F 0 Y T A u e 0 5 h b W U s N H 0 m c X V v d D s s J n F 1 b 3 Q 7 U 2 V j d G l v b j E v R U N N W C B N Y X N 0 Z X I g M j A x O S 9 H Z c O k b m R l c n R l c i B U e X A u e 0 N y Z W R p d H M s N X 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w v U 3 R h Y m x l R W 5 0 c m l l c z 4 8 L 0 l 0 Z W 0 + P E l 0 Z W 0 + P E l 0 Z W 1 M b 2 N h d G l v b j 4 8 S X R l b V R 5 c G U + R m 9 y b X V s Y T w v S X R l b V R 5 c G U + P E l 0 Z W 1 Q Y X R o P l N l Y 3 R p b 2 4 x L 0 J X T C U y M E V h R i U y M E 1 h c 3 R l c i U y M D I w M T U 8 L 0 l 0 Z W 1 Q Y X R o P j w v S X R l b U x v Y 2 F 0 a W 9 u P j x T d G F i b G V F b n R y a W V z P j x F b n R y e S B U e X B l P S J B Z G R l Z F R v R G F 0 Y U 1 v Z G V s I i B W Y W x 1 Z T 0 i b D A i L z 4 8 R W 5 0 c n k g V H l w Z T 0 i Q n V m Z m V y T m V 4 d F J l Z n J l c 2 g i I F Z h b H V l P S J s M S I v P j x F b n R y e S B U e X B l P S J G a W x s Q 2 9 1 b n Q i I F Z h b H V l P S J s N j g i L z 4 8 R W 5 0 c n k g V H l w Z T 0 i R m l s b E V u Y W J s Z W Q i I F Z h b H V l P S J s M C I v P j x F b n R y e S B U e X B l P S J G a W x s R X J y b 3 J D b 2 R l I i B W Y W x 1 Z T 0 i c 1 V u a 2 5 v d 2 4 i L z 4 8 R W 5 0 c n k g V H l w Z T 0 i R m l s b E V y c m 9 y Q 2 9 1 b n Q i I F Z h b H V l P S J s M C I v P j x F b n R y e S B U e X B l P S J G a W x s T G F z d F V w Z G F 0 Z W Q i I F Z h b H V l P S J k M j A y M i 0 w O C 0 x M F Q x M j o 0 M T o w O C 4 w N z Y 3 N z U z W i I v P j x F b n R y e S B U e X B l P S J G a W x s Q 2 9 s d W 1 u V H l w Z X M i I F Z h b H V l P S J z Q m d N R 0 J n W U Q i L z 4 8 R W 5 0 c n k g V H l w Z T 0 i R m l s b E N v b H V t b k 5 h b W V z I i B W Y W x 1 Z T 0 i c 1 s m c X V v d D t I Z W F k Z X I m c X V v d D s s J n F 1 b 3 Q 7 T W 9 k d W w g S U Q m c X V v d D s s J n F 1 b 3 Q 7 U G 9 v b C Z x d W 9 0 O y w m c X V v d D t Q c s O 8 Z i 5 O c i 4 m c X V v d D s s J n F 1 b 3 Q 7 T m F t Z S Z x d W 9 0 O y w m c X V v d D t D c m V k a X R z 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x N j g 4 Z D A y M S 0 2 M j U z L T R k Y T I t Y W Y 3 O S 0 4 O T Y 1 Y z R j M 2 Y x Z D k i L z 4 8 R W 5 0 c n k g V H l w Z T 0 i U m V s Y X R p b 2 5 z a G l w S W 5 m b 0 N v b n R h a W 5 l c i I g V m F s d W U 9 I n N 7 J n F 1 b 3 Q 7 Y 2 9 s d W 1 u Q 2 9 1 b n Q m c X V v d D s 6 N i w m c X V v d D t r Z X l D b 2 x 1 b W 5 O Y W 1 l c y Z x d W 9 0 O z p b X S w m c X V v d D t x d W V y e V J l b G F 0 a W 9 u c 2 h p c H M m c X V v d D s 6 W 1 0 s J n F 1 b 3 Q 7 Y 2 9 s d W 1 u S W R l b n R p d G l l c y Z x d W 9 0 O z p b J n F 1 b 3 Q 7 U 2 V j d G l v b j E v Q l d M I E V h R i B N Y X N 0 Z X I g M j A x N S 9 E Y X R h M C 5 7 S G V h Z G V y L D B 9 J n F 1 b 3 Q 7 L C Z x d W 9 0 O 1 N l Y 3 R p b 2 4 x L 0 J X T C B F Y U Y g T W F z d G V y I D I w M T U v R 2 X D p G 5 k Z X J 0 Z X I g V H l w L n t N b 2 R 1 b C B J R C w x f S Z x d W 9 0 O y w m c X V v d D t T Z W N 0 a W 9 u M S 9 C V 0 w g R W F G I E 1 h c 3 R l c i A y M D E 1 L 0 R h d G E w L n t Q b 2 9 s L D J 9 J n F 1 b 3 Q 7 L C Z x d W 9 0 O 1 N l Y 3 R p b 2 4 x L 0 J X T C B F Y U Y g T W F z d G V y I D I w M T U v R G F 0 Y T A u e 1 B y w 7 x m L k 5 y L i w z f S Z x d W 9 0 O y w m c X V v d D t T Z W N 0 a W 9 u M S 9 C V 0 w g R W F G I E 1 h c 3 R l c i A y M D E 1 L 0 R h d G E w L n t O Y W 1 l L D R 9 J n F 1 b 3 Q 7 L C Z x d W 9 0 O 1 N l Y 3 R p b 2 4 x L 0 J X T C B F Y U Y g T W F z d G V y I D I w M T U v R 2 X D p G 5 k Z X J 0 Z X I g V H l w L n t D c m V k a X R z L D V 9 J n F 1 b 3 Q 7 X S w m c X V v d D t D b 2 x 1 b W 5 D b 3 V u d C Z x d W 9 0 O z o 2 L C Z x d W 9 0 O 0 t l e U N v b H V t b k 5 h b W V z J n F 1 b 3 Q 7 O l t d L C Z x d W 9 0 O 0 N v b H V t b k l k Z W 5 0 a X R p Z X M m c X V v d D s 6 W y Z x d W 9 0 O 1 N l Y 3 R p b 2 4 x L 0 J X T C B F Y U Y g T W F z d G V y I D I w M T U v R G F 0 Y T A u e 0 h l Y W R l c i w w f S Z x d W 9 0 O y w m c X V v d D t T Z W N 0 a W 9 u M S 9 C V 0 w g R W F G I E 1 h c 3 R l c i A y M D E 1 L 0 d l w 6 R u Z G V y d G V y I F R 5 c C 5 7 T W 9 k d W w g S U Q s M X 0 m c X V v d D s s J n F 1 b 3 Q 7 U 2 V j d G l v b j E v Q l d M I E V h R i B N Y X N 0 Z X I g M j A x N S 9 E Y X R h M C 5 7 U G 9 v b C w y f S Z x d W 9 0 O y w m c X V v d D t T Z W N 0 a W 9 u M S 9 C V 0 w g R W F G I E 1 h c 3 R l c i A y M D E 1 L 0 R h d G E w L n t Q c s O 8 Z i 5 O c i 4 s M 3 0 m c X V v d D s s J n F 1 b 3 Q 7 U 2 V j d G l v b j E v Q l d M I E V h R i B N Y X N 0 Z X I g M j A x N S 9 E Y X R h M C 5 7 T m F t Z S w 0 f S Z x d W 9 0 O y w m c X V v d D t T Z W N 0 a W 9 u M S 9 C V 0 w g R W F G I E 1 h c 3 R l c i A y M D E 1 L 0 d l w 6 R u Z G V y d G V y I F R 5 c C 5 7 Q 3 J l Z G l 0 c y w 1 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U 0 U l M j B C Y W N o Z W x v c i U y M D I w M j M 8 L 0 l 0 Z W 1 Q Y X R o P j w v S X R l b U x v Y 2 F 0 a W 9 u P j x T d G F i b G V F b n R y a W V z P j x F b n R y e S B U e X B l P S J B Z G R l Z F R v R G F 0 Y U 1 v Z G V s I i B W Y W x 1 Z T 0 i b D A i L z 4 8 R W 5 0 c n k g V H l w Z T 0 i Q n V m Z m V y T m V 4 d F J l Z n J l c 2 g i I F Z h b H V l P S J s M S I v P j x F b n R y e S B U e X B l P S J G a W x s Q 2 9 1 b n Q i I F Z h b H V l P S J s N T E i L z 4 8 R W 5 0 c n k g V H l w Z T 0 i R m l s b E V u Y W J s Z W Q i I F Z h b H V l P S J s M C I v P j x F b n R y e S B U e X B l P S J G a W x s R X J y b 3 J D b 2 R l I i B W Y W x 1 Z T 0 i c 1 V u a 2 5 v d 2 4 i L z 4 8 R W 5 0 c n k g V H l w Z T 0 i R m l s b E V y c m 9 y Q 2 9 1 b n Q i I F Z h b H V l P S J s M C I v P j x F b n R y e S B U e X B l P S J G a W x s T G F z d F V w Z G F 0 Z W Q i I F Z h b H V l P S J k M j A y M y 0 x M C 0 w O V Q y M z o x N D o x M C 4 x M z Q 0 N D M y W i I v P j x F b n R y e S B U e X B l P S J G a W x s Q 2 9 s d W 1 u V H l w Z X M i I F Z h b H V l P S J z Q m d N R 0 J n W U Q i L z 4 8 R W 5 0 c n k g V H l w Z T 0 i R m l s b E N v b H V t b k 5 h b W V z I i B W Y W x 1 Z T 0 i c 1 s m c X V v d D t I Z W F k Z X I m c X V v d D s s J n F 1 b 3 Q 7 T W 9 k d W w g S U Q m c X V v d D s s J n F 1 b 3 Q 7 U G 9 v b C Z x d W 9 0 O y w m c X V v d D t Q c s O 8 Z i 5 O c i 4 m c X V v d D s s J n F 1 b 3 Q 7 T m F t Z S Z x d W 9 0 O y w m c X V v d D t D c m V k a X R z 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1 Y T A z N j E 5 N y 0 5 N z U 1 L T Q x M 2 Y t O G V m M S 0 4 Z D E x Z j l j Z G Q y M W M i L z 4 8 R W 5 0 c n k g V H l w Z T 0 i U m V s Y X R p b 2 5 z a G l w S W 5 m b 0 N v b n R h a W 5 l c i I g V m F s d W U 9 I n N 7 J n F 1 b 3 Q 7 Y 2 9 s d W 1 u Q 2 9 1 b n Q m c X V v d D s 6 N i w m c X V v d D t r Z X l D b 2 x 1 b W 5 O Y W 1 l c y Z x d W 9 0 O z p b X S w m c X V v d D t x d W V y e V J l b G F 0 a W 9 u c 2 h p c H M m c X V v d D s 6 W 1 0 s J n F 1 b 3 Q 7 Y 2 9 s d W 1 u S W R l b n R p d G l l c y Z x d W 9 0 O z p b J n F 1 b 3 Q 7 U 2 V j d G l v b j E v U 0 U g Q m F j a G V s b 3 I g M j A y M y 9 E Y X R h M C 5 7 S G V h Z G V y L D B 9 J n F 1 b 3 Q 7 L C Z x d W 9 0 O 1 N l Y 3 R p b 2 4 x L 1 N F I E J h Y 2 h l b G 9 y I D I w M j M v R 2 X D p G 5 k Z X J 0 Z X I g V H l w L n t N b 2 R 1 b C B J R C w x f S Z x d W 9 0 O y w m c X V v d D t T Z W N 0 a W 9 u M S 9 T R S B C Y W N o Z W x v c i A y M D I z L 0 R h d G E w L n t Q b 2 9 s L D J 9 J n F 1 b 3 Q 7 L C Z x d W 9 0 O 1 N l Y 3 R p b 2 4 x L 1 N F I E J h Y 2 h l b G 9 y I D I w M j M v R G F 0 Y T A u e 1 B y w 7 x m L k 5 y L i w z f S Z x d W 9 0 O y w m c X V v d D t T Z W N 0 a W 9 u M S 9 T R S B C Y W N o Z W x v c i A y M D I z L 0 R h d G E w L n t O Y W 1 l L D R 9 J n F 1 b 3 Q 7 L C Z x d W 9 0 O 1 N l Y 3 R p b 2 4 x L 1 N F I E J h Y 2 h l b G 9 y I D I w M j M v R 2 X D p G 5 k Z X J 0 Z X I g V H l w L n t D c m V k a X R z L D V 9 J n F 1 b 3 Q 7 X S w m c X V v d D t D b 2 x 1 b W 5 D b 3 V u d C Z x d W 9 0 O z o 2 L C Z x d W 9 0 O 0 t l e U N v b H V t b k 5 h b W V z J n F 1 b 3 Q 7 O l t d L C Z x d W 9 0 O 0 N v b H V t b k l k Z W 5 0 a X R p Z X M m c X V v d D s 6 W y Z x d W 9 0 O 1 N l Y 3 R p b 2 4 x L 1 N F I E J h Y 2 h l b G 9 y I D I w M j M v R G F 0 Y T A u e 0 h l Y W R l c i w w f S Z x d W 9 0 O y w m c X V v d D t T Z W N 0 a W 9 u M S 9 T R S B C Y W N o Z W x v c i A y M D I z L 0 d l w 6 R u Z G V y d G V y I F R 5 c C 5 7 T W 9 k d W w g S U Q s M X 0 m c X V v d D s s J n F 1 b 3 Q 7 U 2 V j d G l v b j E v U 0 U g Q m F j a G V s b 3 I g M j A y M y 9 E Y X R h M C 5 7 U G 9 v b C w y f S Z x d W 9 0 O y w m c X V v d D t T Z W N 0 a W 9 u M S 9 T R S B C Y W N o Z W x v c i A y M D I z L 0 R h d G E w L n t Q c s O 8 Z i 5 O c i 4 s M 3 0 m c X V v d D s s J n F 1 b 3 Q 7 U 2 V j d G l v b j E v U 0 U g Q m F j a G V s b 3 I g M j A y M y 9 E Y X R h M C 5 7 T m F t Z S w 0 f S Z x d W 9 0 O y w m c X V v d D t T Z W N 0 a W 9 u M S 9 T R S B C Y W N o Z W x v c i A y M D I z L 0 d l w 6 R u Z G V y d G V y I F R 5 c C 5 7 Q 3 J l Z G l 0 c y w 1 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V 2 l J b m Y l M j B C Y W N o Z W x v c i U y M D I w M j M 8 L 0 l 0 Z W 1 Q Y X R o P j w v S X R l b U x v Y 2 F 0 a W 9 u P j x T d G F i b G V F b n R y a W V z P j x F b n R y e S B U e X B l P S J B Z G R l Z F R v R G F 0 Y U 1 v Z G V s I i B W Y W x 1 Z T 0 i b D A i L z 4 8 R W 5 0 c n k g V H l w Z T 0 i Q n V m Z m V y T m V 4 d F J l Z n J l c 2 g i I F Z h b H V l P S J s M S I v P j x F b n R y e S B U e X B l P S J G a W x s Q 2 9 1 b n Q i I F Z h b H V l P S J s N T I i L z 4 8 R W 5 0 c n k g V H l w Z T 0 i R m l s b E V u Y W J s Z W Q i I F Z h b H V l P S J s M S I v P j x F b n R y e S B U e X B l P S J G a W x s R X J y b 3 J D b 2 R l I i B W Y W x 1 Z T 0 i c 1 V u a 2 5 v d 2 4 i L z 4 8 R W 5 0 c n k g V H l w Z T 0 i R m l s b E V y c m 9 y Q 2 9 1 b n Q i I F Z h b H V l P S J s M C I v P j x F b n R y e S B U e X B l P S J G a W x s T G F z d F V w Z G F 0 Z W Q i I F Z h b H V l P S J k M j A y M y 0 x M C 0 x M F Q w O D o x O T o y O S 4 y M T g 0 M j g y W i I v P j x F b n R y e S B U e X B l P S J G a W x s Q 2 9 s d W 1 u V H l w Z X M i I F Z h b H V l P S J z Q m d N R 0 J n W U Q i L z 4 8 R W 5 0 c n k g V H l w Z T 0 i R m l s b E N v b H V t b k 5 h b W V z I i B W Y W x 1 Z T 0 i c 1 s m c X V v d D t I Z W F k Z X I m c X V v d D s s J n F 1 b 3 Q 7 T W 9 k d W w g S U Q m c X V v d D s s J n F 1 b 3 Q 7 U G 9 v b C Z x d W 9 0 O y w m c X V v d D t Q c s O 8 Z i 5 O c i 4 m c X V v d D s s J n F 1 b 3 Q 7 T m F t Z S Z x d W 9 0 O y w m c X V v d D t D c m V k a X R z 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x N T R i N j U 2 Y S 1 m N m F k L T Q y O T k t O G Y x M y 0 y Z G F i N m Y y Z W J j Z j Q i L z 4 8 R W 5 0 c n k g V H l w Z T 0 i U m V s Y X R p b 2 5 z a G l w S W 5 m b 0 N v b n R h a W 5 l c i I g V m F s d W U 9 I n N 7 J n F 1 b 3 Q 7 Y 2 9 s d W 1 u Q 2 9 1 b n Q m c X V v d D s 6 N i w m c X V v d D t r Z X l D b 2 x 1 b W 5 O Y W 1 l c y Z x d W 9 0 O z p b X S w m c X V v d D t x d W V y e V J l b G F 0 a W 9 u c 2 h p c H M m c X V v d D s 6 W 1 0 s J n F 1 b 3 Q 7 Y 2 9 s d W 1 u S W R l b n R p d G l l c y Z x d W 9 0 O z p b J n F 1 b 3 Q 7 U 2 V j d G l v b j E v V 2 l J b m Y g Q m F j a G V s b 3 I g M j A y M y 9 E Y X R h M C 5 7 S G V h Z G V y L D B 9 J n F 1 b 3 Q 7 L C Z x d W 9 0 O 1 N l Y 3 R p b 2 4 x L 1 d p S W 5 m I E J h Y 2 h l b G 9 y I D I w M j M v R 2 X D p G 5 k Z X J 0 Z X I g V H l w L n t N b 2 R 1 b C B J R C w x f S Z x d W 9 0 O y w m c X V v d D t T Z W N 0 a W 9 u M S 9 X a U l u Z i B C Y W N o Z W x v c i A y M D I z L 0 R h d G E w L n t Q b 2 9 s L D J 9 J n F 1 b 3 Q 7 L C Z x d W 9 0 O 1 N l Y 3 R p b 2 4 x L 1 d p S W 5 m I E J h Y 2 h l b G 9 y I D I w M j M v R G F 0 Y T A u e 1 B y w 7 x m L k 5 y L i w z f S Z x d W 9 0 O y w m c X V v d D t T Z W N 0 a W 9 u M S 9 X a U l u Z i B C Y W N o Z W x v c i A y M D I z L 0 R h d G E w L n t O Y W 1 l L D R 9 J n F 1 b 3 Q 7 L C Z x d W 9 0 O 1 N l Y 3 R p b 2 4 x L 1 d p S W 5 m I E J h Y 2 h l b G 9 y I D I w M j M v R 2 X D p G 5 k Z X J 0 Z X I g V H l w L n t D c m V k a X R z L D V 9 J n F 1 b 3 Q 7 X S w m c X V v d D t D b 2 x 1 b W 5 D b 3 V u d C Z x d W 9 0 O z o 2 L C Z x d W 9 0 O 0 t l e U N v b H V t b k 5 h b W V z J n F 1 b 3 Q 7 O l t d L C Z x d W 9 0 O 0 N v b H V t b k l k Z W 5 0 a X R p Z X M m c X V v d D s 6 W y Z x d W 9 0 O 1 N l Y 3 R p b 2 4 x L 1 d p S W 5 m I E J h Y 2 h l b G 9 y I D I w M j M v R G F 0 Y T A u e 0 h l Y W R l c i w w f S Z x d W 9 0 O y w m c X V v d D t T Z W N 0 a W 9 u M S 9 X a U l u Z i B C Y W N o Z W x v c i A y M D I z L 0 d l w 6 R u Z G V y d G V y I F R 5 c C 5 7 T W 9 k d W w g S U Q s M X 0 m c X V v d D s s J n F 1 b 3 Q 7 U 2 V j d G l v b j E v V 2 l J b m Y g Q m F j a G V s b 3 I g M j A y M y 9 E Y X R h M C 5 7 U G 9 v b C w y f S Z x d W 9 0 O y w m c X V v d D t T Z W N 0 a W 9 u M S 9 X a U l u Z i B C Y W N o Z W x v c i A y M D I z L 0 R h d G E w L n t Q c s O 8 Z i 5 O c i 4 s M 3 0 m c X V v d D s s J n F 1 b 3 Q 7 U 2 V j d G l v b j E v V 2 l J b m Y g Q m F j a G V s b 3 I g M j A y M y 9 E Y X R h M C 5 7 T m F t Z S w 0 f S Z x d W 9 0 O y w m c X V v d D t T Z W N 0 a W 9 u M S 9 X a U l u Z i B C Y W N o Z W x v c i A y M D I z L 0 d l w 6 R u Z G V y d G V y I F R 5 c C 5 7 Q 3 J l Z G l 0 c y w 1 f S Z x d W 9 0 O 1 0 s J n F 1 b 3 Q 7 U m V s Y X R p b 2 5 z a G l w S W 5 m b y Z x d W 9 0 O z p b X X 0 i L z 4 8 R W 5 0 c n k g V H l w Z T 0 i U m V z d W x 0 V H l w Z S I g V m F s d W U 9 I n N U Y W J s Z S I v P j x F b n R y e S B U e X B l P S J O Y X Z p Z 2 F 0 a W 9 u U 3 R l c E 5 h b W U i I F Z h b H V l P S J z T m F 2 a W d h d G l v b i I v P j x F b n R y e S B U e X B l P S J G a W x s T 2 J q Z W N 0 V H l w Z S I g V m F s d W U 9 I n N U Y W J s Z S I v P j x F b n R y e S B U e X B l P S J O Y W 1 l V X B k Y X R l Z E F m d G V y R m l s b C I g V m F s d W U 9 I m w w I i 8 + P E V u d H J 5 I F R 5 c G U 9 I k Z p b G x U Y X J n Z X Q i I F Z h b H V l P S J z V 2 l J b m Z f Q m F j a G V s b 3 J f M j A y M y I v P j w v U 3 R h Y m x l R W 5 0 c m l l c z 4 8 L 0 l 0 Z W 0 + P E l 0 Z W 0 + P E l 0 Z W 1 M b 2 N h d G l v b j 4 8 S X R l b V R 5 c G U + R m 9 y b X V s Y T w v S X R l b V R 5 c G U + P E l 0 Z W 1 Q Y X R o P l N l Y 3 R p b 2 4 x L 0 x B J T I w S W 5 m b y U y M E d 5 R 2 U l M j B C Y W N o Z W x v c i U y M D I w M j M 8 L 0 l 0 Z W 1 Q Y X R o P j w v S X R l b U x v Y 2 F 0 a W 9 u P j x T d G F i b G V F b n R y a W V z P j x F b n R y e S B U e X B l P S J B Z G R l Z F R v R G F 0 Y U 1 v Z G V s I i B W Y W x 1 Z T 0 i b D A i L z 4 8 R W 5 0 c n k g V H l w Z T 0 i Q n V m Z m V y T m V 4 d F J l Z n J l c 2 g i I F Z h b H V l P S J s M S I v P j x F b n R y e S B U e X B l P S J G a W x s Q 2 9 1 b n Q i I F Z h b H V l P S J s M T M i L z 4 8 R W 5 0 c n k g V H l w Z T 0 i R m l s b E V u Y W J s Z W Q i I F Z h b H V l P S J s M C I v P j x F b n R y e S B U e X B l P S J G a W x s R X J y b 3 J D b 2 R l I i B W Y W x 1 Z T 0 i c 1 V u a 2 5 v d 2 4 i L z 4 8 R W 5 0 c n k g V H l w Z T 0 i R m l s b E V y c m 9 y Q 2 9 1 b n Q i I F Z h b H V l P S J s M C I v P j x F b n R y e S B U e X B l P S J G a W x s T G F z d F V w Z G F 0 Z W Q i I F Z h b H V l P S J k M j A y M y 0 x M C 0 w O V Q y M z o x N D o 1 N S 4 y N z M 4 N D Y x W i I v P j x F b n R y e S B U e X B l P S J G a W x s Q 2 9 s d W 1 u V H l w Z X M i I F Z h b H V l P S J z Q m d N R 0 J n W U Q i L z 4 8 R W 5 0 c n k g V H l w Z T 0 i R m l s b E N v b H V t b k 5 h b W V z I i B W Y W x 1 Z T 0 i c 1 s m c X V v d D t I Z W F k Z X I m c X V v d D s s J n F 1 b 3 Q 7 T W 9 k d W w g S U Q m c X V v d D s s J n F 1 b 3 Q 7 U G 9 v b C Z x d W 9 0 O y w m c X V v d D t Q c s O 8 Z i 5 O c i 4 m c X V v d D s s J n F 1 b 3 Q 7 T m F t Z S Z x d W 9 0 O y w m c X V v d D t D c m V k a X R z 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3 O T h h N T R i Y i 1 m Y j E x L T Q 4 Z D k t O G E 4 Y i 0 3 M G U 2 Z D U 3 M z Z j M D Q i L z 4 8 R W 5 0 c n k g V H l w Z T 0 i U m V s Y X R p b 2 5 z a G l w S W 5 m b 0 N v b n R h a W 5 l c i I g V m F s d W U 9 I n N 7 J n F 1 b 3 Q 7 Y 2 9 s d W 1 u Q 2 9 1 b n Q m c X V v d D s 6 N i w m c X V v d D t r Z X l D b 2 x 1 b W 5 O Y W 1 l c y Z x d W 9 0 O z p b X S w m c X V v d D t x d W V y e V J l b G F 0 a W 9 u c 2 h p c H M m c X V v d D s 6 W 1 0 s J n F 1 b 3 Q 7 Y 2 9 s d W 1 u S W R l b n R p d G l l c y Z x d W 9 0 O z p b J n F 1 b 3 Q 7 U 2 V j d G l v b j E v T E E g S W 5 m b y B H e U d l I E J h Y 2 h l b G 9 y I D I w M j M v R G F 0 Y T A u e 0 h l Y W R l c i w w f S Z x d W 9 0 O y w m c X V v d D t T Z W N 0 a W 9 u M S 9 M Q S B J b m Z v I E d 5 R 2 U g Q m F j a G V s b 3 I g M j A y M y 9 H Z c O k b m R l c n R l c i B U e X A u e 0 1 v Z H V s I E l E L D F 9 J n F 1 b 3 Q 7 L C Z x d W 9 0 O 1 N l Y 3 R p b 2 4 x L 0 x B I E l u Z m 8 g R 3 l H Z S B C Y W N o Z W x v c i A y M D I z L 0 R h d G E w L n t Q b 2 9 s L D J 9 J n F 1 b 3 Q 7 L C Z x d W 9 0 O 1 N l Y 3 R p b 2 4 x L 0 x B I E l u Z m 8 g R 3 l H Z S B C Y W N o Z W x v c i A y M D I z L 0 R h d G E w L n t Q c s O 8 Z i 5 O c i 4 s M 3 0 m c X V v d D s s J n F 1 b 3 Q 7 U 2 V j d G l v b j E v T E E g S W 5 m b y B H e U d l I E J h Y 2 h l b G 9 y I D I w M j M v R G F 0 Y T A u e 0 5 h b W U s N H 0 m c X V v d D s s J n F 1 b 3 Q 7 U 2 V j d G l v b j E v T E E g S W 5 m b y B H e U d l I E J h Y 2 h l b G 9 y I D I w M j M v R 2 X D p G 5 k Z X J 0 Z X I g V H l w L n t D c m V k a X R z L D V 9 J n F 1 b 3 Q 7 X S w m c X V v d D t D b 2 x 1 b W 5 D b 3 V u d C Z x d W 9 0 O z o 2 L C Z x d W 9 0 O 0 t l e U N v b H V t b k 5 h b W V z J n F 1 b 3 Q 7 O l t d L C Z x d W 9 0 O 0 N v b H V t b k l k Z W 5 0 a X R p Z X M m c X V v d D s 6 W y Z x d W 9 0 O 1 N l Y 3 R p b 2 4 x L 0 x B I E l u Z m 8 g R 3 l H Z S B C Y W N o Z W x v c i A y M D I z L 0 R h d G E w L n t I Z W F k Z X I s M H 0 m c X V v d D s s J n F 1 b 3 Q 7 U 2 V j d G l v b j E v T E E g S W 5 m b y B H e U d l I E J h Y 2 h l b G 9 y I D I w M j M v R 2 X D p G 5 k Z X J 0 Z X I g V H l w L n t N b 2 R 1 b C B J R C w x f S Z x d W 9 0 O y w m c X V v d D t T Z W N 0 a W 9 u M S 9 M Q S B J b m Z v I E d 5 R 2 U g Q m F j a G V s b 3 I g M j A y M y 9 E Y X R h M C 5 7 U G 9 v b C w y f S Z x d W 9 0 O y w m c X V v d D t T Z W N 0 a W 9 u M S 9 M Q S B J b m Z v I E d 5 R 2 U g Q m F j a G V s b 3 I g M j A y M y 9 E Y X R h M C 5 7 U H L D v G Y u T n I u L D N 9 J n F 1 b 3 Q 7 L C Z x d W 9 0 O 1 N l Y 3 R p b 2 4 x L 0 x B I E l u Z m 8 g R 3 l H Z S B C Y W N o Z W x v c i A y M D I z L 0 R h d G E w L n t O Y W 1 l L D R 9 J n F 1 b 3 Q 7 L C Z x d W 9 0 O 1 N l Y 3 R p b 2 4 x L 0 x B I E l u Z m 8 g R 3 l H Z S B C Y W N o Z W x v c i A y M D I z L 0 d l w 6 R u Z G V y d G V y I F R 5 c C 5 7 Q 3 J l Z G l 0 c y w 1 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Q l d M J T I w Q m F j a G V s b 3 I l M j A y M D A 2 L V Y y M D E z L 1 F 1 Z W x s Z T w v S X R l b V B h d G g + P C 9 J d G V t T G 9 j Y X R p b 2 4 + P F N 0 Y W J s Z U V u d H J p Z X M v P j w v S X R l b T 4 8 S X R l b T 4 8 S X R l b U x v Y 2 F 0 a W 9 u P j x J d G V t V H l w Z T 5 G b 3 J t d W x h P C 9 J d G V t V H l w Z T 4 8 S X R l b V B h d G g + U 2 V j d G l v b j E v Q l d M J T I w Q m F j a G V s b 3 I l M j A y M D A 2 L V Y y M D E z L 0 R h d G E w P C 9 J d G V t U G F 0 a D 4 8 L 0 l 0 Z W 1 M b 2 N h d G l v b j 4 8 U 3 R h Y m x l R W 5 0 c m l l c y 8 + P C 9 J d G V t P j x J d G V t P j x J d G V t T G 9 j Y X R p b 2 4 + P E l 0 Z W 1 U e X B l P k Z v c m 1 1 b G E 8 L 0 l 0 Z W 1 U e X B l P j x J d G V t U G F 0 a D 5 T Z W N 0 a W 9 u M S 9 X a U l u Z i U y M E 1 h c 3 R l c i U y M D I w M T A v U X V l b G x l P C 9 J d G V t U G F 0 a D 4 8 L 0 l 0 Z W 1 M b 2 N h d G l v b j 4 8 U 3 R h Y m x l R W 5 0 c m l l c y 8 + P C 9 J d G V t P j x J d G V t P j x J d G V t T G 9 j Y X R p b 2 4 + P E l 0 Z W 1 U e X B l P k Z v c m 1 1 b G E 8 L 0 l 0 Z W 1 U e X B l P j x J d G V t U G F 0 a D 5 T Z W N 0 a W 9 u M S 9 X a U l u Z i U y M E 1 h c 3 R l c i U y M D I w M T A v R G F 0 Y T A 8 L 0 l 0 Z W 1 Q Y X R o P j w v S X R l b U x v Y 2 F 0 a W 9 u P j x T d G F i b G V F b n R y a W V z L z 4 8 L 0 l 0 Z W 0 + P E l 0 Z W 0 + P E l 0 Z W 1 M b 2 N h d G l v b j 4 8 S X R l b V R 5 c G U + R m 9 y b X V s Y T w v S X R l b V R 5 c G U + P E l 0 Z W 1 Q Y X R o P l N l Y 3 R p b 2 4 x L 1 Z X T C U y M E 1 h c 3 R l c i U y M D I w M D k t V j I w M T M v U X V l b G x l P C 9 J d G V t U G F 0 a D 4 8 L 0 l 0 Z W 1 M b 2 N h d G l v b j 4 8 U 3 R h Y m x l R W 5 0 c m l l c y 8 + P C 9 J d G V t P j x J d G V t P j x J d G V t T G 9 j Y X R p b 2 4 + P E l 0 Z W 1 U e X B l P k Z v c m 1 1 b G E 8 L 0 l 0 Z W 1 U e X B l P j x J d G V t U G F 0 a D 5 T Z W N 0 a W 9 u M S 9 W V 0 w l M j B N Y X N 0 Z X I l M j A y M D A 5 L V Y y M D E z L 0 R h d G E w P C 9 J d G V t U G F 0 a D 4 8 L 0 l 0 Z W 1 M b 2 N h d G l v b j 4 8 U 3 R h Y m x l R W 5 0 c m l l c y 8 + P C 9 J d G V t P j x J d G V t P j x J d G V t T G 9 j Y X R p b 2 4 + P E l 0 Z W 1 U e X B l P k Z v c m 1 1 b G E 8 L 0 l 0 Z W 1 U e X B l P j x J d G V t U G F 0 a D 5 T Z W N 0 a W 9 u M S 9 W V 0 w l M j B C Y W N o Z W x v c i U y M D I w M T M v U X V l b G x l P C 9 J d G V t U G F 0 a D 4 8 L 0 l 0 Z W 1 M b 2 N h d G l v b j 4 8 U 3 R h Y m x l R W 5 0 c m l l c y 8 + P C 9 J d G V t P j x J d G V t P j x J d G V t T G 9 j Y X R p b 2 4 + P E l 0 Z W 1 U e X B l P k Z v c m 1 1 b G E 8 L 0 l 0 Z W 1 U e X B l P j x J d G V t U G F 0 a D 5 T Z W N 0 a W 9 u M S 9 W V 0 w l M j B C Y W N o Z W x v c i U y M D I w M T M v R G F 0 Y T A 8 L 0 l 0 Z W 1 Q Y X R o P j w v S X R l b U x v Y 2 F 0 a W 9 u P j x T d G F i b G V F b n R y a W V z L z 4 8 L 0 l 0 Z W 0 + P E l 0 Z W 0 + P E l 0 Z W 1 M b 2 N h d G l v b j 4 8 S X R l b V R 5 c G U + R m 9 y b X V s Y T w v S X R l b V R 5 c G U + P E l 0 Z W 1 Q Y X R o P l N l Y 3 R p b 2 4 x L 1 N O R S U y M E 1 h c 3 R l c i U y M D I w M T Y v U X V l b G x l P C 9 J d G V t U G F 0 a D 4 8 L 0 l 0 Z W 1 M b 2 N h d G l v b j 4 8 U 3 R h Y m x l R W 5 0 c m l l c y 8 + P C 9 J d G V t P j x J d G V t P j x J d G V t T G 9 j Y X R p b 2 4 + P E l 0 Z W 1 U e X B l P k Z v c m 1 1 b G E 8 L 0 l 0 Z W 1 U e X B l P j x J d G V t U G F 0 a D 5 T Z W N 0 a W 9 u M S 9 T T k U l M j B N Y X N 0 Z X I l M j A y M D E 2 L 0 R h d G E w P C 9 J d G V t U G F 0 a D 4 8 L 0 l 0 Z W 1 M b 2 N h d G l v b j 4 8 U 3 R h Y m x l R W 5 0 c m l l c y 8 + P C 9 J d G V t P j x J d G V t P j x J d G V t T G 9 j Y X R p b 2 4 + P E l 0 Z W 1 U e X B l P k Z v c m 1 1 b G E 8 L 0 l 0 Z W 1 U e X B l P j x J d G V t U G F 0 a D 5 T Z W N 0 a W 9 u M S 9 N d V U l M j B N Y X N 0 Z X I l M j A y M D E z L 1 F 1 Z W x s Z T w v S X R l b V B h d G g + P C 9 J d G V t T G 9 j Y X R p b 2 4 + P F N 0 Y W J s Z U V u d H J p Z X M v P j w v S X R l b T 4 8 S X R l b T 4 8 S X R l b U x v Y 2 F 0 a W 9 u P j x J d G V t V H l w Z T 5 G b 3 J t d W x h P C 9 J d G V t V H l w Z T 4 8 S X R l b V B h d G g + U 2 V j d G l v b j E v T X V V J T I w T W F z d G V y J T I w M j A x M y 9 E Y X R h M D w v S X R l b V B h d G g + P C 9 J d G V t T G 9 j Y X R p b 2 4 + P F N 0 Y W J s Z U V u d H J p Z X M v P j w v S X R l b T 4 8 S X R l b T 4 8 S X R l b U x v Y 2 F 0 a W 9 u P j x J d G V t V H l w Z T 5 G b 3 J t d W x h P C 9 J d G V t V H l w Z T 4 8 S X R l b V B h d G g + U 2 V j d G l v b j E v T W V k T W F u J T I w V 2 l X a S U y M E 1 h c 3 R l c i U y M D I w M T Q v U X V l b G x l P C 9 J d G V t U G F 0 a D 4 8 L 0 l 0 Z W 1 M b 2 N h d G l v b j 4 8 U 3 R h Y m x l R W 5 0 c m l l c y 8 + P C 9 J d G V t P j x J d G V t P j x J d G V t T G 9 j Y X R p b 2 4 + P E l 0 Z W 1 U e X B l P k Z v c m 1 1 b G E 8 L 0 l 0 Z W 1 U e X B l P j x J d G V t U G F 0 a D 5 T Z W N 0 a W 9 u M S 9 N Z W R N Y W 4 l M j B X a V d p J T I w T W F z d G V y J T I w M j A x N C 9 E Y X R h M D w v S X R l b V B h d G g + P C 9 J d G V t T G 9 j Y X R p b 2 4 + P F N 0 Y W J s Z U V u d H J p Z X M v P j w v S X R l b T 4 8 S X R l b T 4 8 S X R l b U x v Y 2 F 0 a W 9 u P j x J d G V t V H l w Z T 5 G b 3 J t d W x h P C 9 J d G V t V H l w Z T 4 8 S X R l b V B h d G g + U 2 V j d G l v b j E v T W V k T W F u J T I w T W V k R 1 c l M j B N Y X N 0 Z X I l M j A y M D E 0 L 1 F 1 Z W x s Z T w v S X R l b V B h d G g + P C 9 J d G V t T G 9 j Y X R p b 2 4 + P F N 0 Y W J s Z U V u d H J p Z X M v P j w v S X R l b T 4 8 S X R l b T 4 8 S X R l b U x v Y 2 F 0 a W 9 u P j x J d G V t V H l w Z T 5 G b 3 J t d W x h P C 9 J d G V t V H l w Z T 4 8 S X R l b V B h d G g + U 2 V j d G l v b j E v T W V k T W F u J T I w T W V k R 1 c l M j B N Y X N 0 Z X I l M j A y M D E 0 L 0 R h d G E w P C 9 J d G V t U G F 0 a D 4 8 L 0 l 0 Z W 1 M b 2 N h d G l v b j 4 8 U 3 R h Y m x l R W 5 0 c m l l c y 8 + P C 9 J d G V t P j x J d G V t P j x J d G V t T G 9 j Y X R p b 2 4 + P E l 0 Z W 1 U e X B l P k Z v c m 1 1 b G E 8 L 0 l 0 Z W 1 U e X B l P j x J d G V t U G F 0 a D 5 T Z W N 0 a W 9 u M S 9 M Q S U y M F d p V 2 k l M j B C S y U y M E 1 h c 3 R l c i U y M D I w M T Q v U X V l b G x l P C 9 J d G V t U G F 0 a D 4 8 L 0 l 0 Z W 1 M b 2 N h d G l v b j 4 8 U 3 R h Y m x l R W 5 0 c m l l c y 8 + P C 9 J d G V t P j x J d G V t P j x J d G V t T G 9 j Y X R p b 2 4 + P E l 0 Z W 1 U e X B l P k Z v c m 1 1 b G E 8 L 0 l 0 Z W 1 U e X B l P j x J d G V t U G F 0 a D 5 T Z W N 0 a W 9 u M S 9 M Q S U y M F d p V 2 k l M j B C S y U y M E 1 h c 3 R l c i U y M D I w M T Q v R G F 0 Y T A 8 L 0 l 0 Z W 1 Q Y X R o P j w v S X R l b U x v Y 2 F 0 a W 9 u P j x T d G F i b G V F b n R y a W V z L z 4 8 L 0 l 0 Z W 0 + P E l 0 Z W 0 + P E l 0 Z W 1 M b 2 N h d G l v b j 4 8 S X R l b V R 5 c G U + R m 9 y b X V s Y T w v S X R l b V R 5 c G U + P E l 0 Z W 1 Q Y X R o P l N l Y 3 R p b 2 4 x L 0 x B J T I w V 2 l X a S U y M E J L J T I w Q m F j a G V s b 3 I l M j A y M D E x L V Y y M D E z L 1 F 1 Z W x s Z T w v S X R l b V B h d G g + P C 9 J d G V t T G 9 j Y X R p b 2 4 + P F N 0 Y W J s Z U V u d H J p Z X M v P j w v S X R l b T 4 8 S X R l b T 4 8 S X R l b U x v Y 2 F 0 a W 9 u P j x J d G V t V H l w Z T 5 G b 3 J t d W x h P C 9 J d G V t V H l w Z T 4 8 S X R l b V B h d G g + U 2 V j d G l v b j E v T E E l M j B X a V d p J T I w Q k s l M j B C Y W N o Z W x v c i U y M D I w M T E t V j I w M T M v R G F 0 Y T A 8 L 0 l 0 Z W 1 Q Y X R o P j w v S X R l b U x v Y 2 F 0 a W 9 u P j x T d G F i b G V F b n R y a W V z L z 4 8 L 0 l 0 Z W 0 + P E l 0 Z W 0 + P E l 0 Z W 1 M b 2 N h d G l v b j 4 8 S X R l b V R 5 c G U + R m 9 y b X V s Y T w v S X R l b V R 5 c G U + P E l 0 Z W 1 Q Y X R o P l N l Y 3 R p b 2 4 x L 0 x B J T I w S W 5 m b y U y M E d 5 R 2 U l M j B N Y X N 0 Z X I l M j A y M D E 0 L 1 F 1 Z W x s Z T w v S X R l b V B h d G g + P C 9 J d G V t T G 9 j Y X R p b 2 4 + P F N 0 Y W J s Z U V u d H J p Z X M v P j w v S X R l b T 4 8 S X R l b T 4 8 S X R l b U x v Y 2 F 0 a W 9 u P j x J d G V t V H l w Z T 5 G b 3 J t d W x h P C 9 J d G V t V H l w Z T 4 8 S X R l b V B h d G g + U 2 V j d G l v b j E v T E E l M j B J b m Z v J T I w R 3 l H Z S U y M E 1 h c 3 R l c i U y M D I w M T Q v R G F 0 Y T A 8 L 0 l 0 Z W 1 Q Y X R o P j w v S X R l b U x v Y 2 F 0 a W 9 u P j x T d G F i b G V F b n R y a W V z L z 4 8 L 0 l 0 Z W 0 + P E l 0 Z W 0 + P E l 0 Z W 1 M b 2 N h d G l v b j 4 8 S X R l b V R 5 c G U + R m 9 y b X V s Y T w v S X R l b V R 5 c G U + P E l 0 Z W 1 Q Y X R o P l N l Y 3 R p b 2 4 x L 0 x B J T I w Z 2 J G J T J G a 2 J G J T I w Q k s l M j B N Y X N 0 Z X I l M j A y M D E 0 L 1 F 1 Z W x s Z T w v S X R l b V B h d G g + P C 9 J d G V t T G 9 j Y X R p b 2 4 + P F N 0 Y W J s Z U V u d H J p Z X M v P j w v S X R l b T 4 8 S X R l b T 4 8 S X R l b U x v Y 2 F 0 a W 9 u P j x J d G V t V H l w Z T 5 G b 3 J t d W x h P C 9 J d G V t V H l w Z T 4 8 S X R l b V B h d G g + U 2 V j d G l v b j E v T E E l M j B n Y k Y l M k Z r Y k Y l M j B C S y U y M E 1 h c 3 R l c i U y M D I w M T Q v R G F 0 Y T A 8 L 0 l 0 Z W 1 Q Y X R o P j w v S X R l b U x v Y 2 F 0 a W 9 u P j x T d G F i b G V F b n R y a W V z L z 4 8 L 0 l 0 Z W 0 + P E l 0 Z W 0 + P E l 0 Z W 1 M b 2 N h d G l v b j 4 8 S X R l b V R 5 c G U + R m 9 y b X V s Y T w v S X R l b V R 5 c G U + P E l 0 Z W 1 Q Y X R o P l N l Y 3 R p b 2 4 x L 0 x B J T I w Z 2 J G J T J G a 2 J G J T I w Q k s l M j B C Y W N o Z W x v c i U y M D I w M T E t V j I w M T M v U X V l b G x l P C 9 J d G V t U G F 0 a D 4 8 L 0 l 0 Z W 1 M b 2 N h d G l v b j 4 8 U 3 R h Y m x l R W 5 0 c m l l c y 8 + P C 9 J d G V t P j x J d G V t P j x J d G V t T G 9 j Y X R p b 2 4 + P E l 0 Z W 1 U e X B l P k Z v c m 1 1 b G E 8 L 0 l 0 Z W 1 U e X B l P j x J d G V t U G F 0 a D 5 T Z W N 0 a W 9 u M S 9 M Q S U y M G d i R i U y R m t i R i U y M E J L J T I w Q m F j a G V s b 3 I l M j A y M D E x L V Y y M D E z L 0 R h d G E w P C 9 J d G V t U G F 0 a D 4 8 L 0 l 0 Z W 1 M b 2 N h d G l v b j 4 8 U 3 R h Y m x l R W 5 0 c m l l c y 8 + P C 9 J d G V t P j x J d G V t P j x J d G V t T G 9 j Y X R p b 2 4 + P E l 0 Z W 1 U e X B l P k Z v c m 1 1 b G E 8 L 0 l 0 Z W 1 U e X B l P j x J d G V t U G F 0 a D 5 T Z W N 0 a W 9 u M S 9 H T 0 V N S U s l M j B N Y X N 0 Z X I l M j A y M D E 2 L 1 F 1 Z W x s Z T w v S X R l b V B h d G g + P C 9 J d G V t T G 9 j Y X R p b 2 4 + P F N 0 Y W J s Z U V u d H J p Z X M v P j w v S X R l b T 4 8 S X R l b T 4 8 S X R l b U x v Y 2 F 0 a W 9 u P j x J d G V t V H l w Z T 5 G b 3 J t d W x h P C 9 J d G V t V H l w Z T 4 8 S X R l b V B h d G g + U 2 V j d G l v b j E v R 0 9 F T U l L J T I w T W F z d G V y J T I w M j A x N i 9 E Y X R h M D w v S X R l b V B h d G g + P C 9 J d G V t T G 9 j Y X R p b 2 4 + P F N 0 Y W J s Z U V u d H J p Z X M v P j w v S X R l b T 4 8 S X R l b T 4 8 S X R l b U x v Y 2 F 0 a W 9 u P j x J d G V t V H l w Z T 5 G b 3 J t d W x h P C 9 J d G V t V H l w Z T 4 8 S X R l b V B h d G g + U 2 V j d G l v b j E v R U N N W C U y M E 1 h c 3 R l c i U y M D I w M T k v U X V l b G x l P C 9 J d G V t U G F 0 a D 4 8 L 0 l 0 Z W 1 M b 2 N h d G l v b j 4 8 U 3 R h Y m x l R W 5 0 c m l l c y 8 + P C 9 J d G V t P j x J d G V t P j x J d G V t T G 9 j Y X R p b 2 4 + P E l 0 Z W 1 U e X B l P k Z v c m 1 1 b G E 8 L 0 l 0 Z W 1 U e X B l P j x J d G V t U G F 0 a D 5 T Z W N 0 a W 9 u M S 9 F Q 0 1 Y J T I w T W F z d G V y J T I w M j A x O S 9 E Y X R h M D w v S X R l b V B h d G g + P C 9 J d G V t T G 9 j Y X R p b 2 4 + P F N 0 Y W J s Z U V u d H J p Z X M v P j w v S X R l b T 4 8 S X R l b T 4 8 S X R l b U x v Y 2 F 0 a W 9 u P j x J d G V t V H l w Z T 5 G b 3 J t d W x h P C 9 J d G V t V H l w Z T 4 8 S X R l b V B h d G g + U 2 V j d G l v b j E v Q l d M J T I w R W F G J T I w T W F z d G V y J T I w M j A x N S 9 R d W V s b G U 8 L 0 l 0 Z W 1 Q Y X R o P j w v S X R l b U x v Y 2 F 0 a W 9 u P j x T d G F i b G V F b n R y a W V z L z 4 8 L 0 l 0 Z W 0 + P E l 0 Z W 0 + P E l 0 Z W 1 M b 2 N h d G l v b j 4 8 S X R l b V R 5 c G U + R m 9 y b X V s Y T w v S X R l b V R 5 c G U + P E l 0 Z W 1 Q Y X R o P l N l Y 3 R p b 2 4 x L 0 J X T C U y M E V h R i U y M E 1 h c 3 R l c i U y M D I w M T U v R G F 0 Y T A 8 L 0 l 0 Z W 1 Q Y X R o P j w v S X R l b U x v Y 2 F 0 a W 9 u P j x T d G F i b G V F b n R y a W V z L z 4 8 L 0 l 0 Z W 0 + P E l 0 Z W 0 + P E l 0 Z W 1 M b 2 N h d G l v b j 4 8 S X R l b V R 5 c G U + R m 9 y b X V s Y T w v S X R l b V R 5 c G U + P E l 0 Z W 1 Q Y X R o P l N l Y 3 R p b 2 4 x L 0 J X T C U y M E J h Y 2 h l b G 9 y J T I w M j A w N i 1 W M j A x M y 9 H Z S V D M y V B N G 5 k Z X J 0 Z X I l M j B U e X A 8 L 0 l 0 Z W 1 Q Y X R o P j w v S X R l b U x v Y 2 F 0 a W 9 u P j x T d G F i b G V F b n R y a W V z L z 4 8 L 0 l 0 Z W 0 + P E l 0 Z W 0 + P E l 0 Z W 1 M b 2 N h d G l v b j 4 8 S X R l b V R 5 c G U + R m 9 y b X V s Y T w v S X R l b V R 5 c G U + P E l 0 Z W 1 Q Y X R o P l N l Y 3 R p b 2 4 x L 1 d p S W 5 m J T I w T W F z d G V y J T I w M j A x M C 9 H Z S V D M y V B N G 5 k Z X J 0 Z X I l M j B U e X A 8 L 0 l 0 Z W 1 Q Y X R o P j w v S X R l b U x v Y 2 F 0 a W 9 u P j x T d G F i b G V F b n R y a W V z L z 4 8 L 0 l 0 Z W 0 + P E l 0 Z W 0 + P E l 0 Z W 1 M b 2 N h d G l v b j 4 8 S X R l b V R 5 c G U + R m 9 y b X V s Y T w v S X R l b V R 5 c G U + P E l 0 Z W 1 Q Y X R o P l N l Y 3 R p b 2 4 x L 1 Z X T C U y M E 1 h c 3 R l c i U y M D I w M D k t V j I w M T M v R 2 U l Q z M l Q T R u Z G V y d G V y J T I w V H l w P C 9 J d G V t U G F 0 a D 4 8 L 0 l 0 Z W 1 M b 2 N h d G l v b j 4 8 U 3 R h Y m x l R W 5 0 c m l l c y 8 + P C 9 J d G V t P j x J d G V t P j x J d G V t T G 9 j Y X R p b 2 4 + P E l 0 Z W 1 U e X B l P k Z v c m 1 1 b G E 8 L 0 l 0 Z W 1 U e X B l P j x J d G V t U G F 0 a D 5 T Z W N 0 a W 9 u M S 9 W V 0 w l M j B C Y W N o Z W x v c i U y M D I w M T M v R 2 U l Q z M l Q T R u Z G V y d G V y J T I w V H l w P C 9 J d G V t U G F 0 a D 4 8 L 0 l 0 Z W 1 M b 2 N h d G l v b j 4 8 U 3 R h Y m x l R W 5 0 c m l l c y 8 + P C 9 J d G V t P j x J d G V t P j x J d G V t T G 9 j Y X R p b 2 4 + P E l 0 Z W 1 U e X B l P k Z v c m 1 1 b G E 8 L 0 l 0 Z W 1 U e X B l P j x J d G V t U G F 0 a D 5 T Z W N 0 a W 9 u M S 9 T T k U l M j B N Y X N 0 Z X I l M j A y M D E 2 L 0 d l J U M z J U E 0 b m R l c n R l c i U y M F R 5 c D w v S X R l b V B h d G g + P C 9 J d G V t T G 9 j Y X R p b 2 4 + P F N 0 Y W J s Z U V u d H J p Z X M v P j w v S X R l b T 4 8 S X R l b T 4 8 S X R l b U x v Y 2 F 0 a W 9 u P j x J d G V t V H l w Z T 5 G b 3 J t d W x h P C 9 J d G V t V H l w Z T 4 8 S X R l b V B h d G g + U 2 V j d G l v b j E v T X V V J T I w T W F z d G V y J T I w M j A x M y 9 H Z S V D M y V B N G 5 k Z X J 0 Z X I l M j B U e X A 8 L 0 l 0 Z W 1 Q Y X R o P j w v S X R l b U x v Y 2 F 0 a W 9 u P j x T d G F i b G V F b n R y a W V z L z 4 8 L 0 l 0 Z W 0 + P E l 0 Z W 0 + P E l 0 Z W 1 M b 2 N h d G l v b j 4 8 S X R l b V R 5 c G U + R m 9 y b X V s Y T w v S X R l b V R 5 c G U + P E l 0 Z W 1 Q Y X R o P l N l Y 3 R p b 2 4 x L 0 1 l Z E 1 h b i U y M F d p V 2 k l M j B N Y X N 0 Z X I l M j A y M D E 0 L 0 d l J U M z J U E 0 b m R l c n R l c i U y M F R 5 c D w v S X R l b V B h d G g + P C 9 J d G V t T G 9 j Y X R p b 2 4 + P F N 0 Y W J s Z U V u d H J p Z X M v P j w v S X R l b T 4 8 S X R l b T 4 8 S X R l b U x v Y 2 F 0 a W 9 u P j x J d G V t V H l w Z T 5 G b 3 J t d W x h P C 9 J d G V t V H l w Z T 4 8 S X R l b V B h d G g + U 2 V j d G l v b j E v T W V k T W F u J T I w T W V k R 1 c l M j B N Y X N 0 Z X I l M j A y M D E 0 L 0 d l J U M z J U E 0 b m R l c n R l c i U y M F R 5 c D w v S X R l b V B h d G g + P C 9 J d G V t T G 9 j Y X R p b 2 4 + P F N 0 Y W J s Z U V u d H J p Z X M v P j w v S X R l b T 4 8 S X R l b T 4 8 S X R l b U x v Y 2 F 0 a W 9 u P j x J d G V t V H l w Z T 5 G b 3 J t d W x h P C 9 J d G V t V H l w Z T 4 8 S X R l b V B h d G g + U 2 V j d G l v b j E v T E E l M j B X a V d p J T I w Q k s l M j B N Y X N 0 Z X I l M j A y M D E 0 L 0 d l J U M z J U E 0 b m R l c n R l c i U y M F R 5 c D w v S X R l b V B h d G g + P C 9 J d G V t T G 9 j Y X R p b 2 4 + P F N 0 Y W J s Z U V u d H J p Z X M v P j w v S X R l b T 4 8 S X R l b T 4 8 S X R l b U x v Y 2 F 0 a W 9 u P j x J d G V t V H l w Z T 5 G b 3 J t d W x h P C 9 J d G V t V H l w Z T 4 8 S X R l b V B h d G g + U 2 V j d G l v b j E v T E E l M j B X a V d p J T I w Q k s l M j B C Y W N o Z W x v c i U y M D I w M T E t V j I w M T M v R 2 U l Q z M l Q T R u Z G V y d G V y J T I w V H l w P C 9 J d G V t U G F 0 a D 4 8 L 0 l 0 Z W 1 M b 2 N h d G l v b j 4 8 U 3 R h Y m x l R W 5 0 c m l l c y 8 + P C 9 J d G V t P j x J d G V t P j x J d G V t T G 9 j Y X R p b 2 4 + P E l 0 Z W 1 U e X B l P k Z v c m 1 1 b G E 8 L 0 l 0 Z W 1 U e X B l P j x J d G V t U G F 0 a D 5 T Z W N 0 a W 9 u M S 9 M Q S U y M E l u Z m 8 l M j B H e U d l J T I w T W F z d G V y J T I w M j A x N C 9 H Z S V D M y V B N G 5 k Z X J 0 Z X I l M j B U e X A 8 L 0 l 0 Z W 1 Q Y X R o P j w v S X R l b U x v Y 2 F 0 a W 9 u P j x T d G F i b G V F b n R y a W V z L z 4 8 L 0 l 0 Z W 0 + P E l 0 Z W 0 + P E l 0 Z W 1 M b 2 N h d G l v b j 4 8 S X R l b V R 5 c G U + R m 9 y b X V s Y T w v S X R l b V R 5 c G U + P E l 0 Z W 1 Q Y X R o P l N l Y 3 R p b 2 4 x L 0 x B J T I w Z 2 J G J T J G a 2 J G J T I w Q k s l M j B N Y X N 0 Z X I l M j A y M D E 0 L 0 d l J U M z J U E 0 b m R l c n R l c i U y M F R 5 c D w v S X R l b V B h d G g + P C 9 J d G V t T G 9 j Y X R p b 2 4 + P F N 0 Y W J s Z U V u d H J p Z X M v P j w v S X R l b T 4 8 S X R l b T 4 8 S X R l b U x v Y 2 F 0 a W 9 u P j x J d G V t V H l w Z T 5 G b 3 J t d W x h P C 9 J d G V t V H l w Z T 4 8 S X R l b V B h d G g + U 2 V j d G l v b j E v T E E l M j B n Y k Y l M k Z r Y k Y l M j B C S y U y M E J h Y 2 h l b G 9 y J T I w M j A x M S 1 W M j A x M y 9 H Z S V D M y V B N G 5 k Z X J 0 Z X I l M j B U e X A 8 L 0 l 0 Z W 1 Q Y X R o P j w v S X R l b U x v Y 2 F 0 a W 9 u P j x T d G F i b G V F b n R y a W V z L z 4 8 L 0 l 0 Z W 0 + P E l 0 Z W 0 + P E l 0 Z W 1 M b 2 N h d G l v b j 4 8 S X R l b V R 5 c G U + R m 9 y b X V s Y T w v S X R l b V R 5 c G U + P E l 0 Z W 1 Q Y X R o P l N l Y 3 R p b 2 4 x L 0 d P R U 1 J S y U y M E 1 h c 3 R l c i U y M D I w M T Y v R 2 U l Q z M l Q T R u Z G V y d G V y J T I w V H l w P C 9 J d G V t U G F 0 a D 4 8 L 0 l 0 Z W 1 M b 2 N h d G l v b j 4 8 U 3 R h Y m x l R W 5 0 c m l l c y 8 + P C 9 J d G V t P j x J d G V t P j x J d G V t T G 9 j Y X R p b 2 4 + P E l 0 Z W 1 U e X B l P k Z v c m 1 1 b G E 8 L 0 l 0 Z W 1 U e X B l P j x J d G V t U G F 0 a D 5 T Z W N 0 a W 9 u M S 9 F Q 0 1 Y J T I w T W F z d G V y J T I w M j A x O S 9 H Z S V D M y V B N G 5 k Z X J 0 Z X I l M j B U e X A 8 L 0 l 0 Z W 1 Q Y X R o P j w v S X R l b U x v Y 2 F 0 a W 9 u P j x T d G F i b G V F b n R y a W V z L z 4 8 L 0 l 0 Z W 0 + P E l 0 Z W 0 + P E l 0 Z W 1 M b 2 N h d G l v b j 4 8 S X R l b V R 5 c G U + R m 9 y b X V s Y T w v S X R l b V R 5 c G U + P E l 0 Z W 1 Q Y X R o P l N l Y 3 R p b 2 4 x L 0 J X T C U y M E V h R i U y M E 1 h c 3 R l c i U y M D I w M T U v R 2 U l Q z M l Q T R u Z G V y d G V y J T I w V H l w P C 9 J d G V t U G F 0 a D 4 8 L 0 l 0 Z W 1 M b 2 N h d G l v b j 4 8 U 3 R h Y m x l R W 5 0 c m l l c y 8 + P C 9 J d G V t P j x J d G V t P j x J d G V t T G 9 j Y X R p b 2 4 + P E l 0 Z W 1 U e X B l P k Z v c m 1 1 b G E 8 L 0 l 0 Z W 1 U e X B l P j x J d G V t U G F 0 a D 5 T Z W N 0 a W 9 u M S 9 T R S U y M E J h Y 2 h l b G 9 y J T I w M j A y M y 9 R d W V s b G U 8 L 0 l 0 Z W 1 Q Y X R o P j w v S X R l b U x v Y 2 F 0 a W 9 u P j x T d G F i b G V F b n R y a W V z L z 4 8 L 0 l 0 Z W 0 + P E l 0 Z W 0 + P E l 0 Z W 1 M b 2 N h d G l v b j 4 8 S X R l b V R 5 c G U + R m 9 y b X V s Y T w v S X R l b V R 5 c G U + P E l 0 Z W 1 Q Y X R o P l N l Y 3 R p b 2 4 x L 1 N F J T I w Q m F j a G V s b 3 I l M j A y M D I z L 0 R h d G E w P C 9 J d G V t U G F 0 a D 4 8 L 0 l 0 Z W 1 M b 2 N h d G l v b j 4 8 U 3 R h Y m x l R W 5 0 c m l l c y 8 + P C 9 J d G V t P j x J d G V t P j x J d G V t T G 9 j Y X R p b 2 4 + P E l 0 Z W 1 U e X B l P k Z v c m 1 1 b G E 8 L 0 l 0 Z W 1 U e X B l P j x J d G V t U G F 0 a D 5 T Z W N 0 a W 9 u M S 9 T R S U y M E J h Y 2 h l b G 9 y J T I w M j A y M y 9 H Z S V D M y V B N G 5 k Z X J 0 Z X I l M j B U e X A 8 L 0 l 0 Z W 1 Q Y X R o P j w v S X R l b U x v Y 2 F 0 a W 9 u P j x T d G F i b G V F b n R y a W V z L z 4 8 L 0 l 0 Z W 0 + P E l 0 Z W 0 + P E l 0 Z W 1 M b 2 N h d G l v b j 4 8 S X R l b V R 5 c G U + R m 9 y b X V s Y T w v S X R l b V R 5 c G U + P E l 0 Z W 1 Q Y X R o P l N l Y 3 R p b 2 4 x L 1 d p S W 5 m J T I w Q m F j a G V s b 3 I l M j A y M D I z L 1 F 1 Z W x s Z T w v S X R l b V B h d G g + P C 9 J d G V t T G 9 j Y X R p b 2 4 + P F N 0 Y W J s Z U V u d H J p Z X M v P j w v S X R l b T 4 8 S X R l b T 4 8 S X R l b U x v Y 2 F 0 a W 9 u P j x J d G V t V H l w Z T 5 G b 3 J t d W x h P C 9 J d G V t V H l w Z T 4 8 S X R l b V B h d G g + U 2 V j d G l v b j E v V 2 l J b m Y l M j B C Y W N o Z W x v c i U y M D I w M j M v R G F 0 Y T A 8 L 0 l 0 Z W 1 Q Y X R o P j w v S X R l b U x v Y 2 F 0 a W 9 u P j x T d G F i b G V F b n R y a W V z L z 4 8 L 0 l 0 Z W 0 + P E l 0 Z W 0 + P E l 0 Z W 1 M b 2 N h d G l v b j 4 8 S X R l b V R 5 c G U + R m 9 y b X V s Y T w v S X R l b V R 5 c G U + P E l 0 Z W 1 Q Y X R o P l N l Y 3 R p b 2 4 x L 1 d p S W 5 m J T I w Q m F j a G V s b 3 I l M j A y M D I z L 0 d l J U M z J U E 0 b m R l c n R l c i U y M F R 5 c D w v S X R l b V B h d G g + P C 9 J d G V t T G 9 j Y X R p b 2 4 + P F N 0 Y W J s Z U V u d H J p Z X M v P j w v S X R l b T 4 8 S X R l b T 4 8 S X R l b U x v Y 2 F 0 a W 9 u P j x J d G V t V H l w Z T 5 G b 3 J t d W x h P C 9 J d G V t V H l w Z T 4 8 S X R l b V B h d G g + U 2 V j d G l v b j E v T E E l M j B J b m Z v J T I w R 3 l H Z S U y M E J h Y 2 h l b G 9 y J T I w M j A y M y 9 R d W V s b G U 8 L 0 l 0 Z W 1 Q Y X R o P j w v S X R l b U x v Y 2 F 0 a W 9 u P j x T d G F i b G V F b n R y a W V z L z 4 8 L 0 l 0 Z W 0 + P E l 0 Z W 0 + P E l 0 Z W 1 M b 2 N h d G l v b j 4 8 S X R l b V R 5 c G U + R m 9 y b X V s Y T w v S X R l b V R 5 c G U + P E l 0 Z W 1 Q Y X R o P l N l Y 3 R p b 2 4 x L 0 x B J T I w S W 5 m b y U y M E d 5 R 2 U l M j B C Y W N o Z W x v c i U y M D I w M j M v R G F 0 Y T A 8 L 0 l 0 Z W 1 Q Y X R o P j w v S X R l b U x v Y 2 F 0 a W 9 u P j x T d G F i b G V F b n R y a W V z L z 4 8 L 0 l 0 Z W 0 + P E l 0 Z W 0 + P E l 0 Z W 1 M b 2 N h d G l v b j 4 8 S X R l b V R 5 c G U + R m 9 y b X V s Y T w v S X R l b V R 5 c G U + P E l 0 Z W 1 Q Y X R o P l N l Y 3 R p b 2 4 x L 0 x B J T I w S W 5 m b y U y M E d 5 R 2 U l M j B C Y W N o Z W x v c i U y M D I w M j M v R 2 U l Q z M l Q T R u Z G V y d G V y J T I w V H l w P C 9 J d G V t U G F 0 a D 4 8 L 0 l 0 Z W 1 M b 2 N h d G l v b j 4 8 U 3 R h Y m x l R W 5 0 c m l l c y 8 + P C 9 J d G V t P j x J d G V t P j x J d G V t T G 9 j Y X R p b 2 4 + P E l 0 Z W 1 U e X B l P k F s b E Z v c m 1 1 b G F z P C 9 J d G V t V H l w Z T 4 8 S X R l b V B h d G g + P C 9 J d G V t U G F 0 a D 4 8 L 0 l 0 Z W 1 M b 2 N h d G l v b j 4 8 U 3 R h Y m x l R W 5 0 c m l l c z 4 8 R W 5 0 c n k g V H l w Z T 0 i U X V l c n l H c m 9 1 c H M i I F Z h b H V l P S J z Q U F B Q U F B P T 0 i L z 4 8 R W 5 0 c n k g V H l w Z T 0 i U m V s Y X R p b 2 5 z a G l w c y I g V m F s d W U 9 I n N B Q U F B Q U E 9 P S I v P j w v U 3 R h Y m x l R W 5 0 c m l l c z 4 8 L 0 l 0 Z W 0 + P C 9 J d G V t c z 4 8 L 0 x v Y 2 F s U G F j a 2 F n Z U 1 l d G F k Y X R h R m l s Z T 4 W A A A A U E s F B g A A A A A A A A A A A A A A A A A A A A A A A N o A A A A B A A A A 0 I y d 3 w E V 0 R G M e g D A T 8 K X 6 w E A A A C m W 6 p k q S F 2 T 7 r h F U Z 6 I O l J A A A A A A I A A A A A A A N m A A D A A A A A E A A A A C L 4 U J b M w J d 3 V 8 F t h 4 j l l F M A A A A A B I A A A K A A A A A Q A A A A Z q H v 8 M e j 7 g Y j Q g D R f w I L q l A A A A B l g C m t y 2 2 k J B F Y f f 8 u H S I G A s 8 R i l e d X N N o I f f F o R 1 6 V 1 c Y 6 k N N R 6 f U i p D t D M Q Q 9 e F M 6 l O + d W w 8 w R K y B I e G F d 9 m v e u v f h a d / + j U v C u F F 5 / a p x Q A A A A z u + 3 6 n p j v L Q S V 0 N 5 w h t e u 0 Z I z h A = = < / D a t a M a s h u p > 
</file>

<file path=customXml/itemProps1.xml><?xml version="1.0" encoding="utf-8"?>
<ds:datastoreItem xmlns:ds="http://schemas.openxmlformats.org/officeDocument/2006/customXml" ds:itemID="{6B913608-9A90-4D49-AACE-A84BDF4013B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AnrechnungsFormular</vt:lpstr>
      <vt:lpstr>WiInf Bachelor 2023</vt:lpstr>
      <vt:lpstr>WiInf Master 2010</vt:lpstr>
      <vt:lpstr>StdgKonfiguration</vt:lpstr>
      <vt:lpstr>AnrechnungsFormular!Druckbereich</vt:lpstr>
      <vt:lpstr>Studiengang</vt:lpstr>
      <vt:lpstr>Studiengänge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Kempa, Yvonne</cp:lastModifiedBy>
  <cp:lastPrinted>2022-10-12T12:22:43Z</cp:lastPrinted>
  <dcterms:created xsi:type="dcterms:W3CDTF">2016-03-29T06:28:06Z</dcterms:created>
  <dcterms:modified xsi:type="dcterms:W3CDTF">2024-06-18T09:54:30Z</dcterms:modified>
</cp:coreProperties>
</file>